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icanabsl\Desktop\Plan 2022\"/>
    </mc:Choice>
  </mc:AlternateContent>
  <bookViews>
    <workbookView xWindow="0" yWindow="0" windowWidth="28800" windowHeight="12435" activeTab="2"/>
  </bookViews>
  <sheets>
    <sheet name="List1" sheetId="1" r:id="rId1"/>
    <sheet name="List5" sheetId="5" r:id="rId2"/>
    <sheet name="List3" sheetId="3" r:id="rId3"/>
    <sheet name="List4" sheetId="4" r:id="rId4"/>
    <sheet name="List2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3" l="1"/>
  <c r="E50" i="3"/>
  <c r="E17" i="3"/>
  <c r="E3" i="5" l="1"/>
  <c r="C3" i="5"/>
  <c r="E33" i="5"/>
  <c r="C33" i="5"/>
  <c r="E4" i="5"/>
  <c r="C4" i="5"/>
  <c r="C31" i="5"/>
  <c r="E71" i="5" l="1"/>
  <c r="E70" i="5" s="1"/>
  <c r="C70" i="5"/>
  <c r="C67" i="5"/>
  <c r="C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68" i="5"/>
  <c r="E8" i="5"/>
  <c r="E7" i="5"/>
  <c r="E6" i="5"/>
  <c r="E5" i="5"/>
  <c r="E33" i="1"/>
  <c r="C33" i="1"/>
  <c r="C67" i="1"/>
  <c r="C66" i="1"/>
  <c r="E26" i="2" l="1"/>
  <c r="C26" i="2"/>
  <c r="C28" i="2"/>
  <c r="C29" i="2"/>
  <c r="C27" i="2"/>
  <c r="E52" i="4" l="1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C24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C4" i="4"/>
  <c r="E52" i="3"/>
  <c r="E49" i="3"/>
  <c r="E48" i="3"/>
  <c r="E47" i="3"/>
  <c r="E46" i="3"/>
  <c r="E45" i="3"/>
  <c r="E44" i="3"/>
  <c r="E43" i="3"/>
  <c r="E42" i="3"/>
  <c r="E41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C22" i="3"/>
  <c r="E16" i="3"/>
  <c r="E15" i="3"/>
  <c r="E11" i="3"/>
  <c r="E10" i="3"/>
  <c r="E9" i="3"/>
  <c r="E8" i="3"/>
  <c r="E7" i="3"/>
  <c r="E6" i="3"/>
  <c r="C4" i="3"/>
  <c r="E22" i="2"/>
  <c r="E21" i="2" s="1"/>
  <c r="C21" i="2"/>
  <c r="E19" i="2"/>
  <c r="E18" i="2"/>
  <c r="E17" i="2"/>
  <c r="E16" i="2"/>
  <c r="C15" i="2"/>
  <c r="E13" i="2"/>
  <c r="E12" i="2"/>
  <c r="E11" i="2"/>
  <c r="E10" i="2"/>
  <c r="E9" i="2"/>
  <c r="E8" i="2"/>
  <c r="E7" i="2"/>
  <c r="E6" i="2"/>
  <c r="E5" i="2"/>
  <c r="C4" i="2"/>
  <c r="C3" i="3" l="1"/>
  <c r="E24" i="4"/>
  <c r="E4" i="4"/>
  <c r="E3" i="4" s="1"/>
  <c r="C3" i="4"/>
  <c r="E22" i="3"/>
  <c r="E4" i="3"/>
  <c r="C3" i="2"/>
  <c r="E15" i="2"/>
  <c r="E4" i="2"/>
  <c r="E3" i="2" s="1"/>
  <c r="E3" i="1"/>
  <c r="C3" i="1"/>
  <c r="E4" i="1"/>
  <c r="C4" i="1"/>
  <c r="E70" i="1"/>
  <c r="E69" i="1" s="1"/>
  <c r="C69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3" i="3" l="1"/>
</calcChain>
</file>

<file path=xl/sharedStrings.xml><?xml version="1.0" encoding="utf-8"?>
<sst xmlns="http://schemas.openxmlformats.org/spreadsheetml/2006/main" count="1016" uniqueCount="108">
  <si>
    <t>Red. br.</t>
  </si>
  <si>
    <t>Predmet nabavke</t>
  </si>
  <si>
    <t>Iznos planiranih sredstava za javnu nabavku sa                          PDV-om</t>
  </si>
  <si>
    <t>Podaci o apropijaciji u finansijskom planu</t>
  </si>
  <si>
    <t>Procenjena vrednost nabavke bez PDV-a</t>
  </si>
  <si>
    <t>Vrste postupka JN</t>
  </si>
  <si>
    <t>Okvirno vreme pokretanja postupka</t>
  </si>
  <si>
    <t>Razlog i opravdanost pojedinačne nabavke</t>
  </si>
  <si>
    <t>Način procenjene vrednosti</t>
  </si>
  <si>
    <t>DOBRA:</t>
  </si>
  <si>
    <t>Ugalj</t>
  </si>
  <si>
    <t>jn male vrednosti</t>
  </si>
  <si>
    <t>2. kvartal</t>
  </si>
  <si>
    <t>redovne potrebe</t>
  </si>
  <si>
    <t>ispitivanje tržišta</t>
  </si>
  <si>
    <t>Drva</t>
  </si>
  <si>
    <t>otvoreni postupak</t>
  </si>
  <si>
    <t>Gorivo</t>
  </si>
  <si>
    <t>3. kvartal</t>
  </si>
  <si>
    <t>Bravarsko limarski materijal</t>
  </si>
  <si>
    <t>Zamena stakla</t>
  </si>
  <si>
    <t>HTZ oprema, pešlkiri, mušeme</t>
  </si>
  <si>
    <t>Molersko farbarski materijal</t>
  </si>
  <si>
    <t>Vodovodni i kanalizacioni materijal</t>
  </si>
  <si>
    <t>Invektor i pumpe</t>
  </si>
  <si>
    <t>1. kvartal</t>
  </si>
  <si>
    <t>Elektromaterijal</t>
  </si>
  <si>
    <t>Štampani materijal</t>
  </si>
  <si>
    <t>4. kvartal</t>
  </si>
  <si>
    <t>Kancelarijski materijal</t>
  </si>
  <si>
    <t>Autogume i akumulatori za vozila</t>
  </si>
  <si>
    <t>Motorna ulja i filteri za vozila</t>
  </si>
  <si>
    <t>Sredstva za održavanje higijene</t>
  </si>
  <si>
    <t>Kantice i kontejneri za medicinski otpad</t>
  </si>
  <si>
    <t>Šancove kragne</t>
  </si>
  <si>
    <t>Medicinski kiseonik</t>
  </si>
  <si>
    <t>Kasete za RO</t>
  </si>
  <si>
    <t>Akumulatori za UPS</t>
  </si>
  <si>
    <t>Voda za piće sa aparatima</t>
  </si>
  <si>
    <t>Reprezentacija</t>
  </si>
  <si>
    <t>Reagensi za laboratorijske aparate</t>
  </si>
  <si>
    <t>Laboratorisjki materijal</t>
  </si>
  <si>
    <t>Srtomatološki materijal</t>
  </si>
  <si>
    <t>Medicinsko sanitetski materijal</t>
  </si>
  <si>
    <t>Lekovi</t>
  </si>
  <si>
    <t>USLUGE:</t>
  </si>
  <si>
    <t>Deratizacija i dezinsekcija</t>
  </si>
  <si>
    <t>Ispitivanje štetnih gasova iz dimnjaka</t>
  </si>
  <si>
    <t>Usluge čišćenja</t>
  </si>
  <si>
    <t>Povezivanje telekomunikacionih usluga u ZS i ZA na računarsku mrežu</t>
  </si>
  <si>
    <t>Praćenje vozila</t>
  </si>
  <si>
    <t>Snimanje razgovora u službi SHMP</t>
  </si>
  <si>
    <t>Mobilna telefonija</t>
  </si>
  <si>
    <t>Osiguranje</t>
  </si>
  <si>
    <t>Heliant</t>
  </si>
  <si>
    <t>Održavanje sofrtvera AOP službe</t>
  </si>
  <si>
    <t>Biološka kontrola sterilizacije</t>
  </si>
  <si>
    <t>Ispitivanje higijenske ispravnostivode za piće</t>
  </si>
  <si>
    <t>Popravka elektronike na vozilima</t>
  </si>
  <si>
    <t>Servisiranje vozila</t>
  </si>
  <si>
    <t>Autolimarski radovi na vozilima</t>
  </si>
  <si>
    <t>Servisiranje liftova</t>
  </si>
  <si>
    <t>Servisiranje fiskalnih kasa</t>
  </si>
  <si>
    <t>Servisiranje PP aparata</t>
  </si>
  <si>
    <t>Servisiranje videonadzora</t>
  </si>
  <si>
    <t>Punjenje tonera</t>
  </si>
  <si>
    <t>Održavanje knjigovodstvenog programa</t>
  </si>
  <si>
    <t>Redovan pregled liftova</t>
  </si>
  <si>
    <t>Servisiranje medicinskih aparata</t>
  </si>
  <si>
    <t>Servisiranje stomatoloških aparata</t>
  </si>
  <si>
    <t>Tehnički pregled vozila</t>
  </si>
  <si>
    <t>Vulkaniziranje guma</t>
  </si>
  <si>
    <t>Uređaji za prečišćavanje vode</t>
  </si>
  <si>
    <t>Kontrola RO aparata</t>
  </si>
  <si>
    <t>Vinklovanje motora</t>
  </si>
  <si>
    <t>Baždarenje vaga</t>
  </si>
  <si>
    <t>Servisiranje kompjutera</t>
  </si>
  <si>
    <t>Seča i cepanje drva</t>
  </si>
  <si>
    <t>RADOVI:</t>
  </si>
  <si>
    <t>Sanacija objekata Doma zdravlja Leskovac</t>
  </si>
  <si>
    <t>JAVNE NABAVKE NA KOJE SE ZAKON O JANIM NABAVKAMA NE PRIMENJUJE NA OSNOVU ČL. 12. ST. 1. TAČ. 11.</t>
  </si>
  <si>
    <t>Električna energija</t>
  </si>
  <si>
    <t>Grejanje</t>
  </si>
  <si>
    <t>Vodovod I kanalizacija</t>
  </si>
  <si>
    <t>Izbacivanje smeća</t>
  </si>
  <si>
    <t>Fixna telefonija</t>
  </si>
  <si>
    <t>Lekovi (centralizovana JN)</t>
  </si>
  <si>
    <t>PREDLOG PLANA JAVNIH NABAVKI DOMA ZDRAVLЈA LESKOVAC ZA 2021. god.</t>
  </si>
  <si>
    <t>UKUPNO:</t>
  </si>
  <si>
    <t>NABAVKE DOMA ZDRAVLЈA LESKOVAC NA KOJE SE ZAKON NE PRIMENJUJE ZA 2021. god.</t>
  </si>
  <si>
    <t>JAVNE NABAVKE DOMA ZDRAVLЈA LESKOVAC ZA 2021. god.</t>
  </si>
  <si>
    <t>Lekovi sa B I D liste lekova</t>
  </si>
  <si>
    <t>Citostatici</t>
  </si>
  <si>
    <t>Lekovi sa liste lekova</t>
  </si>
  <si>
    <t>Lekovi sa A liste</t>
  </si>
  <si>
    <t>Zamena trakastih zavesa</t>
  </si>
  <si>
    <t>Popravka ALU prozora i vrata</t>
  </si>
  <si>
    <t>Kompjuteri I štampači</t>
  </si>
  <si>
    <t>NABAVKE DOMA ZDRAVLЈA LESKOVAC NA KOJE SE ZAKON NE PRIMENJUJE ZA 2022. god.</t>
  </si>
  <si>
    <t>Pulsni oksimetri</t>
  </si>
  <si>
    <t>Ispitivanje higijenske ispravnosti vode za piće</t>
  </si>
  <si>
    <t>Popravka alu prozora i vrata</t>
  </si>
  <si>
    <t>nabavka na koju se ZJN ne primenjuje</t>
  </si>
  <si>
    <t xml:space="preserve">Fiskalne kase </t>
  </si>
  <si>
    <t>Obuka zaposlenih</t>
  </si>
  <si>
    <t>Reparacija fotelja I stolica</t>
  </si>
  <si>
    <t>Aparati za merenje krvog pritiska</t>
  </si>
  <si>
    <t>Kućišta kompjutera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</si>
</sst>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workbookViewId="0">
      <selection activeCell="B84" sqref="B84"/>
    </sheetView>
  </sheetViews>
  <sheetFormatPr defaultRowHeight="15" x14ac:dyDescent="0.25"/>
  <cols>
    <col min="1" max="1" width="4.7109375" style="14" customWidth="1"/>
    <col min="2" max="2" width="44.7109375" style="26" customWidth="1"/>
    <col min="3" max="3" width="15.7109375" style="27" customWidth="1"/>
    <col min="4" max="4" width="10.7109375" style="14" customWidth="1"/>
    <col min="5" max="5" width="15.7109375" style="27" customWidth="1"/>
    <col min="6" max="6" width="15.7109375" style="37" customWidth="1"/>
    <col min="7" max="7" width="12.28515625" style="14" customWidth="1"/>
    <col min="8" max="8" width="14.140625" style="14" customWidth="1"/>
    <col min="9" max="9" width="10.7109375" style="14" customWidth="1"/>
    <col min="10" max="16384" width="9.140625" style="14"/>
  </cols>
  <sheetData>
    <row r="1" spans="1:9" s="32" customFormat="1" ht="24.95" customHeight="1" x14ac:dyDescent="0.25">
      <c r="A1" s="39" t="s">
        <v>87</v>
      </c>
      <c r="B1" s="39"/>
      <c r="C1" s="39"/>
      <c r="D1" s="39"/>
      <c r="E1" s="39"/>
      <c r="F1" s="39"/>
      <c r="G1" s="39"/>
      <c r="H1" s="39"/>
      <c r="I1" s="39"/>
    </row>
    <row r="2" spans="1:9" s="4" customFormat="1" ht="50.25" customHeight="1" x14ac:dyDescent="0.25">
      <c r="A2" s="1" t="s">
        <v>0</v>
      </c>
      <c r="B2" s="1" t="s">
        <v>1</v>
      </c>
      <c r="C2" s="2" t="s">
        <v>2</v>
      </c>
      <c r="D2" s="3" t="s">
        <v>3</v>
      </c>
      <c r="E2" s="2" t="s">
        <v>4</v>
      </c>
      <c r="F2" s="33" t="s">
        <v>5</v>
      </c>
      <c r="G2" s="1" t="s">
        <v>6</v>
      </c>
      <c r="H2" s="1" t="s">
        <v>7</v>
      </c>
      <c r="I2" s="1" t="s">
        <v>8</v>
      </c>
    </row>
    <row r="3" spans="1:9" s="30" customFormat="1" ht="20.100000000000001" customHeight="1" x14ac:dyDescent="0.25">
      <c r="A3" s="28"/>
      <c r="B3" s="31" t="s">
        <v>88</v>
      </c>
      <c r="C3" s="29">
        <f>C4+C33+C69</f>
        <v>90845078</v>
      </c>
      <c r="D3" s="29"/>
      <c r="E3" s="29">
        <f t="shared" ref="E3" si="0">E4+E33+E69</f>
        <v>75926958.939393923</v>
      </c>
      <c r="F3" s="34"/>
      <c r="G3" s="28"/>
      <c r="H3" s="28"/>
      <c r="I3" s="28"/>
    </row>
    <row r="4" spans="1:9" s="8" customFormat="1" ht="20.100000000000001" customHeight="1" x14ac:dyDescent="0.25">
      <c r="A4" s="5"/>
      <c r="B4" s="6" t="s">
        <v>9</v>
      </c>
      <c r="C4" s="7">
        <f>SUM(C5:C31)</f>
        <v>56991678</v>
      </c>
      <c r="D4" s="7"/>
      <c r="E4" s="7">
        <f t="shared" ref="E4" si="1">SUM(E5:E31)</f>
        <v>47715792.272727273</v>
      </c>
      <c r="F4" s="34"/>
      <c r="G4" s="5"/>
      <c r="H4" s="5"/>
      <c r="I4" s="5"/>
    </row>
    <row r="5" spans="1:9" ht="20.100000000000001" customHeight="1" x14ac:dyDescent="0.25">
      <c r="A5" s="9">
        <v>1</v>
      </c>
      <c r="B5" s="10" t="s">
        <v>10</v>
      </c>
      <c r="C5" s="11">
        <v>1100000</v>
      </c>
      <c r="D5" s="9">
        <v>421222</v>
      </c>
      <c r="E5" s="11">
        <f>C5/1.2</f>
        <v>916666.66666666674</v>
      </c>
      <c r="F5" s="35" t="s">
        <v>11</v>
      </c>
      <c r="G5" s="9" t="s">
        <v>12</v>
      </c>
      <c r="H5" s="12" t="s">
        <v>13</v>
      </c>
      <c r="I5" s="13" t="s">
        <v>14</v>
      </c>
    </row>
    <row r="6" spans="1:9" ht="20.100000000000001" customHeight="1" x14ac:dyDescent="0.25">
      <c r="A6" s="9">
        <v>2</v>
      </c>
      <c r="B6" s="10" t="s">
        <v>15</v>
      </c>
      <c r="C6" s="11">
        <v>2100000</v>
      </c>
      <c r="D6" s="9">
        <v>421223</v>
      </c>
      <c r="E6" s="11">
        <f>C6/1.1</f>
        <v>1909090.9090909089</v>
      </c>
      <c r="F6" s="35" t="s">
        <v>16</v>
      </c>
      <c r="G6" s="9" t="s">
        <v>12</v>
      </c>
      <c r="H6" s="12" t="s">
        <v>13</v>
      </c>
      <c r="I6" s="13" t="s">
        <v>14</v>
      </c>
    </row>
    <row r="7" spans="1:9" ht="20.100000000000001" customHeight="1" x14ac:dyDescent="0.25">
      <c r="A7" s="9">
        <v>3</v>
      </c>
      <c r="B7" s="10" t="s">
        <v>17</v>
      </c>
      <c r="C7" s="11">
        <v>13388333</v>
      </c>
      <c r="D7" s="9">
        <v>42641</v>
      </c>
      <c r="E7" s="11">
        <f t="shared" ref="E7:E30" si="2">C7/1.2</f>
        <v>11156944.166666668</v>
      </c>
      <c r="F7" s="35" t="s">
        <v>16</v>
      </c>
      <c r="G7" s="9" t="s">
        <v>18</v>
      </c>
      <c r="H7" s="12" t="s">
        <v>13</v>
      </c>
      <c r="I7" s="13" t="s">
        <v>14</v>
      </c>
    </row>
    <row r="8" spans="1:9" ht="20.100000000000001" customHeight="1" x14ac:dyDescent="0.25">
      <c r="A8" s="9">
        <v>4</v>
      </c>
      <c r="B8" s="10" t="s">
        <v>19</v>
      </c>
      <c r="C8" s="11">
        <v>480000</v>
      </c>
      <c r="D8" s="9">
        <v>425112</v>
      </c>
      <c r="E8" s="11">
        <f t="shared" si="2"/>
        <v>400000</v>
      </c>
      <c r="F8" s="35" t="s">
        <v>11</v>
      </c>
      <c r="G8" s="9" t="s">
        <v>18</v>
      </c>
      <c r="H8" s="12" t="s">
        <v>13</v>
      </c>
      <c r="I8" s="13" t="s">
        <v>14</v>
      </c>
    </row>
    <row r="9" spans="1:9" ht="20.100000000000001" customHeight="1" x14ac:dyDescent="0.25">
      <c r="A9" s="9">
        <v>5</v>
      </c>
      <c r="B9" s="10" t="s">
        <v>20</v>
      </c>
      <c r="C9" s="11">
        <v>96000</v>
      </c>
      <c r="D9" s="9">
        <v>425112</v>
      </c>
      <c r="E9" s="11">
        <f t="shared" si="2"/>
        <v>80000</v>
      </c>
      <c r="F9" s="35" t="s">
        <v>11</v>
      </c>
      <c r="G9" s="9" t="s">
        <v>18</v>
      </c>
      <c r="H9" s="12" t="s">
        <v>13</v>
      </c>
      <c r="I9" s="13" t="s">
        <v>14</v>
      </c>
    </row>
    <row r="10" spans="1:9" ht="20.100000000000001" customHeight="1" x14ac:dyDescent="0.25">
      <c r="A10" s="9">
        <v>6</v>
      </c>
      <c r="B10" s="10" t="s">
        <v>21</v>
      </c>
      <c r="C10" s="11">
        <v>60000</v>
      </c>
      <c r="D10" s="9">
        <v>425112</v>
      </c>
      <c r="E10" s="11">
        <f t="shared" si="2"/>
        <v>50000</v>
      </c>
      <c r="F10" s="35" t="s">
        <v>11</v>
      </c>
      <c r="G10" s="9" t="s">
        <v>18</v>
      </c>
      <c r="H10" s="12" t="s">
        <v>13</v>
      </c>
      <c r="I10" s="13" t="s">
        <v>14</v>
      </c>
    </row>
    <row r="11" spans="1:9" ht="20.100000000000001" customHeight="1" x14ac:dyDescent="0.25">
      <c r="A11" s="9">
        <v>7</v>
      </c>
      <c r="B11" s="10" t="s">
        <v>22</v>
      </c>
      <c r="C11" s="11">
        <v>540000</v>
      </c>
      <c r="D11" s="9">
        <v>425113</v>
      </c>
      <c r="E11" s="11">
        <f t="shared" si="2"/>
        <v>450000</v>
      </c>
      <c r="F11" s="35" t="s">
        <v>11</v>
      </c>
      <c r="G11" s="9" t="s">
        <v>18</v>
      </c>
      <c r="H11" s="12" t="s">
        <v>13</v>
      </c>
      <c r="I11" s="13" t="s">
        <v>14</v>
      </c>
    </row>
    <row r="12" spans="1:9" ht="20.100000000000001" customHeight="1" x14ac:dyDescent="0.25">
      <c r="A12" s="9">
        <v>8</v>
      </c>
      <c r="B12" s="10" t="s">
        <v>23</v>
      </c>
      <c r="C12" s="11">
        <v>600000</v>
      </c>
      <c r="D12" s="9">
        <v>425115</v>
      </c>
      <c r="E12" s="11">
        <f t="shared" si="2"/>
        <v>500000</v>
      </c>
      <c r="F12" s="35" t="s">
        <v>11</v>
      </c>
      <c r="G12" s="9" t="s">
        <v>18</v>
      </c>
      <c r="H12" s="12" t="s">
        <v>13</v>
      </c>
      <c r="I12" s="13" t="s">
        <v>14</v>
      </c>
    </row>
    <row r="13" spans="1:9" ht="20.100000000000001" customHeight="1" x14ac:dyDescent="0.25">
      <c r="A13" s="9">
        <v>9</v>
      </c>
      <c r="B13" s="10" t="s">
        <v>24</v>
      </c>
      <c r="C13" s="11">
        <v>120000</v>
      </c>
      <c r="D13" s="9">
        <v>425116</v>
      </c>
      <c r="E13" s="11">
        <f t="shared" si="2"/>
        <v>100000</v>
      </c>
      <c r="F13" s="35" t="s">
        <v>11</v>
      </c>
      <c r="G13" s="9" t="s">
        <v>25</v>
      </c>
      <c r="H13" s="12" t="s">
        <v>13</v>
      </c>
      <c r="I13" s="13" t="s">
        <v>14</v>
      </c>
    </row>
    <row r="14" spans="1:9" ht="20.100000000000001" customHeight="1" x14ac:dyDescent="0.25">
      <c r="A14" s="9">
        <v>10</v>
      </c>
      <c r="B14" s="10" t="s">
        <v>26</v>
      </c>
      <c r="C14" s="11">
        <v>600000</v>
      </c>
      <c r="D14" s="9">
        <v>425117</v>
      </c>
      <c r="E14" s="11">
        <f t="shared" si="2"/>
        <v>500000</v>
      </c>
      <c r="F14" s="35" t="s">
        <v>11</v>
      </c>
      <c r="G14" s="9" t="s">
        <v>18</v>
      </c>
      <c r="H14" s="12" t="s">
        <v>13</v>
      </c>
      <c r="I14" s="13" t="s">
        <v>14</v>
      </c>
    </row>
    <row r="15" spans="1:9" ht="20.100000000000001" customHeight="1" x14ac:dyDescent="0.25">
      <c r="A15" s="9">
        <v>11</v>
      </c>
      <c r="B15" s="10" t="s">
        <v>27</v>
      </c>
      <c r="C15" s="11">
        <v>3000000</v>
      </c>
      <c r="D15" s="9">
        <v>426100</v>
      </c>
      <c r="E15" s="11">
        <f t="shared" si="2"/>
        <v>2500000</v>
      </c>
      <c r="F15" s="35" t="s">
        <v>16</v>
      </c>
      <c r="G15" s="9" t="s">
        <v>28</v>
      </c>
      <c r="H15" s="12" t="s">
        <v>13</v>
      </c>
      <c r="I15" s="13" t="s">
        <v>14</v>
      </c>
    </row>
    <row r="16" spans="1:9" ht="20.100000000000001" customHeight="1" x14ac:dyDescent="0.25">
      <c r="A16" s="9">
        <v>12</v>
      </c>
      <c r="B16" s="10" t="s">
        <v>29</v>
      </c>
      <c r="C16" s="11">
        <v>1200000</v>
      </c>
      <c r="D16" s="9">
        <v>426100</v>
      </c>
      <c r="E16" s="11">
        <f t="shared" si="2"/>
        <v>1000000</v>
      </c>
      <c r="F16" s="35" t="s">
        <v>16</v>
      </c>
      <c r="G16" s="9" t="s">
        <v>28</v>
      </c>
      <c r="H16" s="12" t="s">
        <v>13</v>
      </c>
      <c r="I16" s="13" t="s">
        <v>14</v>
      </c>
    </row>
    <row r="17" spans="1:9" ht="20.100000000000001" customHeight="1" x14ac:dyDescent="0.25">
      <c r="A17" s="9">
        <v>13</v>
      </c>
      <c r="B17" s="10" t="s">
        <v>30</v>
      </c>
      <c r="C17" s="11">
        <v>840000</v>
      </c>
      <c r="D17" s="9">
        <v>426491</v>
      </c>
      <c r="E17" s="11">
        <f t="shared" si="2"/>
        <v>700000</v>
      </c>
      <c r="F17" s="35" t="s">
        <v>11</v>
      </c>
      <c r="G17" s="9" t="s">
        <v>18</v>
      </c>
      <c r="H17" s="12" t="s">
        <v>13</v>
      </c>
      <c r="I17" s="13" t="s">
        <v>14</v>
      </c>
    </row>
    <row r="18" spans="1:9" ht="20.100000000000001" customHeight="1" x14ac:dyDescent="0.25">
      <c r="A18" s="9">
        <v>14</v>
      </c>
      <c r="B18" s="10" t="s">
        <v>31</v>
      </c>
      <c r="C18" s="11">
        <v>600000</v>
      </c>
      <c r="D18" s="9">
        <v>426491</v>
      </c>
      <c r="E18" s="11">
        <f t="shared" si="2"/>
        <v>500000</v>
      </c>
      <c r="F18" s="35" t="s">
        <v>11</v>
      </c>
      <c r="G18" s="9" t="s">
        <v>18</v>
      </c>
      <c r="H18" s="12" t="s">
        <v>13</v>
      </c>
      <c r="I18" s="13" t="s">
        <v>14</v>
      </c>
    </row>
    <row r="19" spans="1:9" ht="20.100000000000001" customHeight="1" x14ac:dyDescent="0.25">
      <c r="A19" s="9">
        <v>15</v>
      </c>
      <c r="B19" s="10" t="s">
        <v>32</v>
      </c>
      <c r="C19" s="11">
        <v>1800000</v>
      </c>
      <c r="D19" s="9">
        <v>426811</v>
      </c>
      <c r="E19" s="11">
        <f t="shared" si="2"/>
        <v>1500000</v>
      </c>
      <c r="F19" s="35" t="s">
        <v>16</v>
      </c>
      <c r="G19" s="9" t="s">
        <v>28</v>
      </c>
      <c r="H19" s="12" t="s">
        <v>13</v>
      </c>
      <c r="I19" s="13" t="s">
        <v>14</v>
      </c>
    </row>
    <row r="20" spans="1:9" ht="20.100000000000001" customHeight="1" x14ac:dyDescent="0.25">
      <c r="A20" s="9">
        <v>16</v>
      </c>
      <c r="B20" s="10" t="s">
        <v>33</v>
      </c>
      <c r="C20" s="11">
        <v>840000</v>
      </c>
      <c r="D20" s="9">
        <v>426812</v>
      </c>
      <c r="E20" s="11">
        <f t="shared" si="2"/>
        <v>700000</v>
      </c>
      <c r="F20" s="35" t="s">
        <v>11</v>
      </c>
      <c r="G20" s="9" t="s">
        <v>25</v>
      </c>
      <c r="H20" s="12" t="s">
        <v>13</v>
      </c>
      <c r="I20" s="13" t="s">
        <v>14</v>
      </c>
    </row>
    <row r="21" spans="1:9" ht="20.100000000000001" customHeight="1" x14ac:dyDescent="0.25">
      <c r="A21" s="9">
        <v>17</v>
      </c>
      <c r="B21" s="10" t="s">
        <v>34</v>
      </c>
      <c r="C21" s="11">
        <v>132000</v>
      </c>
      <c r="D21" s="9">
        <v>426900</v>
      </c>
      <c r="E21" s="11">
        <f t="shared" si="2"/>
        <v>110000</v>
      </c>
      <c r="F21" s="35" t="s">
        <v>11</v>
      </c>
      <c r="G21" s="9" t="s">
        <v>25</v>
      </c>
      <c r="H21" s="12" t="s">
        <v>13</v>
      </c>
      <c r="I21" s="13" t="s">
        <v>14</v>
      </c>
    </row>
    <row r="22" spans="1:9" ht="20.100000000000001" customHeight="1" x14ac:dyDescent="0.25">
      <c r="A22" s="9">
        <v>18</v>
      </c>
      <c r="B22" s="10" t="s">
        <v>35</v>
      </c>
      <c r="C22" s="11">
        <v>140000</v>
      </c>
      <c r="D22" s="9">
        <v>426900</v>
      </c>
      <c r="E22" s="11">
        <f t="shared" si="2"/>
        <v>116666.66666666667</v>
      </c>
      <c r="F22" s="35" t="s">
        <v>11</v>
      </c>
      <c r="G22" s="9" t="s">
        <v>28</v>
      </c>
      <c r="H22" s="12" t="s">
        <v>13</v>
      </c>
      <c r="I22" s="13" t="s">
        <v>14</v>
      </c>
    </row>
    <row r="23" spans="1:9" ht="20.100000000000001" customHeight="1" x14ac:dyDescent="0.25">
      <c r="A23" s="9">
        <v>19</v>
      </c>
      <c r="B23" s="10" t="s">
        <v>36</v>
      </c>
      <c r="C23" s="11">
        <v>504000</v>
      </c>
      <c r="D23" s="9">
        <v>426900</v>
      </c>
      <c r="E23" s="11">
        <f t="shared" si="2"/>
        <v>420000</v>
      </c>
      <c r="F23" s="35" t="s">
        <v>11</v>
      </c>
      <c r="G23" s="9" t="s">
        <v>25</v>
      </c>
      <c r="H23" s="12" t="s">
        <v>13</v>
      </c>
      <c r="I23" s="13" t="s">
        <v>14</v>
      </c>
    </row>
    <row r="24" spans="1:9" ht="20.100000000000001" customHeight="1" x14ac:dyDescent="0.25">
      <c r="A24" s="9">
        <v>20</v>
      </c>
      <c r="B24" s="10" t="s">
        <v>37</v>
      </c>
      <c r="C24" s="11">
        <v>180000</v>
      </c>
      <c r="D24" s="9">
        <v>426900</v>
      </c>
      <c r="E24" s="11">
        <f t="shared" si="2"/>
        <v>150000</v>
      </c>
      <c r="F24" s="35" t="s">
        <v>11</v>
      </c>
      <c r="G24" s="9" t="s">
        <v>25</v>
      </c>
      <c r="H24" s="12" t="s">
        <v>13</v>
      </c>
      <c r="I24" s="13" t="s">
        <v>14</v>
      </c>
    </row>
    <row r="25" spans="1:9" ht="20.100000000000001" customHeight="1" x14ac:dyDescent="0.25">
      <c r="A25" s="9">
        <v>21</v>
      </c>
      <c r="B25" s="10" t="s">
        <v>38</v>
      </c>
      <c r="C25" s="11">
        <v>420000</v>
      </c>
      <c r="D25" s="9">
        <v>426900</v>
      </c>
      <c r="E25" s="11">
        <f t="shared" si="2"/>
        <v>350000</v>
      </c>
      <c r="F25" s="35" t="s">
        <v>11</v>
      </c>
      <c r="G25" s="9" t="s">
        <v>18</v>
      </c>
      <c r="H25" s="12" t="s">
        <v>13</v>
      </c>
      <c r="I25" s="13" t="s">
        <v>14</v>
      </c>
    </row>
    <row r="26" spans="1:9" ht="20.100000000000001" customHeight="1" x14ac:dyDescent="0.25">
      <c r="A26" s="9">
        <v>22</v>
      </c>
      <c r="B26" s="10" t="s">
        <v>39</v>
      </c>
      <c r="C26" s="11">
        <v>150000</v>
      </c>
      <c r="D26" s="9"/>
      <c r="E26" s="11">
        <f t="shared" si="2"/>
        <v>125000</v>
      </c>
      <c r="F26" s="35" t="s">
        <v>11</v>
      </c>
      <c r="G26" s="9" t="s">
        <v>18</v>
      </c>
      <c r="H26" s="12" t="s">
        <v>13</v>
      </c>
      <c r="I26" s="13" t="s">
        <v>14</v>
      </c>
    </row>
    <row r="27" spans="1:9" ht="20.100000000000001" customHeight="1" x14ac:dyDescent="0.25">
      <c r="A27" s="9">
        <v>23</v>
      </c>
      <c r="B27" s="10" t="s">
        <v>40</v>
      </c>
      <c r="C27" s="11">
        <v>16725000</v>
      </c>
      <c r="D27" s="9">
        <v>426721</v>
      </c>
      <c r="E27" s="11">
        <f t="shared" si="2"/>
        <v>13937500</v>
      </c>
      <c r="F27" s="35" t="s">
        <v>16</v>
      </c>
      <c r="G27" s="9" t="s">
        <v>12</v>
      </c>
      <c r="H27" s="12" t="s">
        <v>13</v>
      </c>
      <c r="I27" s="13" t="s">
        <v>14</v>
      </c>
    </row>
    <row r="28" spans="1:9" ht="20.100000000000001" customHeight="1" x14ac:dyDescent="0.25">
      <c r="A28" s="9">
        <v>24</v>
      </c>
      <c r="B28" s="10" t="s">
        <v>41</v>
      </c>
      <c r="C28" s="11">
        <v>2500000</v>
      </c>
      <c r="D28" s="9">
        <v>426721</v>
      </c>
      <c r="E28" s="11">
        <f t="shared" si="2"/>
        <v>2083333.3333333335</v>
      </c>
      <c r="F28" s="35" t="s">
        <v>16</v>
      </c>
      <c r="G28" s="9" t="s">
        <v>12</v>
      </c>
      <c r="H28" s="12" t="s">
        <v>13</v>
      </c>
      <c r="I28" s="13" t="s">
        <v>14</v>
      </c>
    </row>
    <row r="29" spans="1:9" ht="20.100000000000001" customHeight="1" x14ac:dyDescent="0.25">
      <c r="A29" s="9">
        <v>25</v>
      </c>
      <c r="B29" s="10" t="s">
        <v>42</v>
      </c>
      <c r="C29" s="11">
        <v>3836345</v>
      </c>
      <c r="D29" s="9">
        <v>426711</v>
      </c>
      <c r="E29" s="11">
        <f t="shared" si="2"/>
        <v>3196954.166666667</v>
      </c>
      <c r="F29" s="35" t="s">
        <v>16</v>
      </c>
      <c r="G29" s="9" t="s">
        <v>12</v>
      </c>
      <c r="H29" s="12" t="s">
        <v>13</v>
      </c>
      <c r="I29" s="13" t="s">
        <v>14</v>
      </c>
    </row>
    <row r="30" spans="1:9" ht="20.100000000000001" customHeight="1" x14ac:dyDescent="0.25">
      <c r="A30" s="9">
        <v>26</v>
      </c>
      <c r="B30" s="10" t="s">
        <v>43</v>
      </c>
      <c r="C30" s="11">
        <v>4200000</v>
      </c>
      <c r="D30" s="9">
        <v>426711</v>
      </c>
      <c r="E30" s="11">
        <f t="shared" si="2"/>
        <v>3500000</v>
      </c>
      <c r="F30" s="35" t="s">
        <v>16</v>
      </c>
      <c r="G30" s="9" t="s">
        <v>12</v>
      </c>
      <c r="H30" s="12" t="s">
        <v>13</v>
      </c>
      <c r="I30" s="13" t="s">
        <v>14</v>
      </c>
    </row>
    <row r="31" spans="1:9" ht="20.100000000000001" customHeight="1" x14ac:dyDescent="0.25">
      <c r="A31" s="9">
        <v>27</v>
      </c>
      <c r="B31" s="10" t="s">
        <v>44</v>
      </c>
      <c r="C31" s="11">
        <v>840000</v>
      </c>
      <c r="D31" s="9"/>
      <c r="E31" s="11">
        <f>C31/1.1</f>
        <v>763636.36363636353</v>
      </c>
      <c r="F31" s="35" t="s">
        <v>11</v>
      </c>
      <c r="G31" s="9" t="s">
        <v>28</v>
      </c>
      <c r="H31" s="12" t="s">
        <v>13</v>
      </c>
      <c r="I31" s="13" t="s">
        <v>14</v>
      </c>
    </row>
    <row r="32" spans="1:9" s="15" customFormat="1" x14ac:dyDescent="0.25">
      <c r="B32" s="16"/>
      <c r="C32" s="17"/>
      <c r="E32" s="17"/>
      <c r="F32" s="36"/>
    </row>
    <row r="33" spans="1:9" s="19" customFormat="1" ht="20.100000000000001" customHeight="1" x14ac:dyDescent="0.25">
      <c r="A33" s="18"/>
      <c r="B33" s="6" t="s">
        <v>45</v>
      </c>
      <c r="C33" s="7">
        <f>SUM(C34:C67)</f>
        <v>28353400</v>
      </c>
      <c r="D33" s="7"/>
      <c r="E33" s="7">
        <f t="shared" ref="E33" si="3">SUM(E34:E67)</f>
        <v>23627833.333333328</v>
      </c>
      <c r="F33" s="33"/>
      <c r="G33" s="18"/>
      <c r="H33" s="18"/>
      <c r="I33" s="18"/>
    </row>
    <row r="34" spans="1:9" ht="20.100000000000001" customHeight="1" x14ac:dyDescent="0.25">
      <c r="A34" s="9">
        <v>28</v>
      </c>
      <c r="B34" s="10" t="s">
        <v>46</v>
      </c>
      <c r="C34" s="11">
        <v>367000</v>
      </c>
      <c r="D34" s="9">
        <v>421321</v>
      </c>
      <c r="E34" s="11">
        <f>C34/1.2</f>
        <v>305833.33333333337</v>
      </c>
      <c r="F34" s="35" t="s">
        <v>11</v>
      </c>
      <c r="G34" s="9" t="s">
        <v>25</v>
      </c>
      <c r="H34" s="12" t="s">
        <v>13</v>
      </c>
      <c r="I34" s="13" t="s">
        <v>14</v>
      </c>
    </row>
    <row r="35" spans="1:9" ht="20.100000000000001" customHeight="1" x14ac:dyDescent="0.25">
      <c r="A35" s="9">
        <v>29</v>
      </c>
      <c r="B35" s="10" t="s">
        <v>47</v>
      </c>
      <c r="C35" s="11">
        <v>96000</v>
      </c>
      <c r="D35" s="9">
        <v>321322</v>
      </c>
      <c r="E35" s="11">
        <f t="shared" ref="E35:E65" si="4">C35/1.2</f>
        <v>80000</v>
      </c>
      <c r="F35" s="35" t="s">
        <v>11</v>
      </c>
      <c r="G35" s="9" t="s">
        <v>25</v>
      </c>
      <c r="H35" s="12" t="s">
        <v>13</v>
      </c>
      <c r="I35" s="13" t="s">
        <v>14</v>
      </c>
    </row>
    <row r="36" spans="1:9" ht="20.100000000000001" customHeight="1" x14ac:dyDescent="0.25">
      <c r="A36" s="9">
        <v>30</v>
      </c>
      <c r="B36" s="10" t="s">
        <v>48</v>
      </c>
      <c r="C36" s="11">
        <v>2640000</v>
      </c>
      <c r="D36" s="9">
        <v>421325</v>
      </c>
      <c r="E36" s="11">
        <f t="shared" si="4"/>
        <v>2200000</v>
      </c>
      <c r="F36" s="35" t="s">
        <v>16</v>
      </c>
      <c r="G36" s="9" t="s">
        <v>18</v>
      </c>
      <c r="H36" s="12" t="s">
        <v>13</v>
      </c>
      <c r="I36" s="13" t="s">
        <v>14</v>
      </c>
    </row>
    <row r="37" spans="1:9" ht="30" x14ac:dyDescent="0.25">
      <c r="A37" s="9">
        <v>31</v>
      </c>
      <c r="B37" s="20" t="s">
        <v>49</v>
      </c>
      <c r="C37" s="11">
        <v>1188000</v>
      </c>
      <c r="D37" s="9">
        <v>421412</v>
      </c>
      <c r="E37" s="11">
        <f t="shared" si="4"/>
        <v>990000</v>
      </c>
      <c r="F37" s="35" t="s">
        <v>11</v>
      </c>
      <c r="G37" s="9" t="s">
        <v>12</v>
      </c>
      <c r="H37" s="12" t="s">
        <v>13</v>
      </c>
      <c r="I37" s="13" t="s">
        <v>14</v>
      </c>
    </row>
    <row r="38" spans="1:9" ht="20.100000000000001" customHeight="1" x14ac:dyDescent="0.25">
      <c r="A38" s="9">
        <v>32</v>
      </c>
      <c r="B38" s="10" t="s">
        <v>50</v>
      </c>
      <c r="C38" s="11">
        <v>240000</v>
      </c>
      <c r="D38" s="9"/>
      <c r="E38" s="11">
        <f t="shared" si="4"/>
        <v>200000</v>
      </c>
      <c r="F38" s="35" t="s">
        <v>11</v>
      </c>
      <c r="G38" s="9" t="s">
        <v>28</v>
      </c>
      <c r="H38" s="12" t="s">
        <v>13</v>
      </c>
      <c r="I38" s="13" t="s">
        <v>14</v>
      </c>
    </row>
    <row r="39" spans="1:9" ht="20.100000000000001" customHeight="1" x14ac:dyDescent="0.25">
      <c r="A39" s="9">
        <v>33</v>
      </c>
      <c r="B39" s="10" t="s">
        <v>51</v>
      </c>
      <c r="C39" s="11">
        <v>144000</v>
      </c>
      <c r="D39" s="9"/>
      <c r="E39" s="11">
        <f t="shared" si="4"/>
        <v>120000</v>
      </c>
      <c r="F39" s="35" t="s">
        <v>11</v>
      </c>
      <c r="G39" s="9" t="s">
        <v>18</v>
      </c>
      <c r="H39" s="12" t="s">
        <v>13</v>
      </c>
      <c r="I39" s="13" t="s">
        <v>14</v>
      </c>
    </row>
    <row r="40" spans="1:9" ht="20.100000000000001" customHeight="1" x14ac:dyDescent="0.25">
      <c r="A40" s="9">
        <v>34</v>
      </c>
      <c r="B40" s="10" t="s">
        <v>52</v>
      </c>
      <c r="C40" s="11">
        <v>600000</v>
      </c>
      <c r="D40" s="9">
        <v>421414</v>
      </c>
      <c r="E40" s="11">
        <f t="shared" si="4"/>
        <v>500000</v>
      </c>
      <c r="F40" s="35" t="s">
        <v>11</v>
      </c>
      <c r="G40" s="9" t="s">
        <v>12</v>
      </c>
      <c r="H40" s="12" t="s">
        <v>13</v>
      </c>
      <c r="I40" s="13" t="s">
        <v>14</v>
      </c>
    </row>
    <row r="41" spans="1:9" ht="20.100000000000001" customHeight="1" x14ac:dyDescent="0.25">
      <c r="A41" s="9">
        <v>35</v>
      </c>
      <c r="B41" s="10" t="s">
        <v>53</v>
      </c>
      <c r="C41" s="11">
        <v>876000</v>
      </c>
      <c r="D41" s="9">
        <v>421500</v>
      </c>
      <c r="E41" s="11">
        <f t="shared" si="4"/>
        <v>730000</v>
      </c>
      <c r="F41" s="35" t="s">
        <v>11</v>
      </c>
      <c r="G41" s="9" t="s">
        <v>28</v>
      </c>
      <c r="H41" s="12" t="s">
        <v>13</v>
      </c>
      <c r="I41" s="13" t="s">
        <v>14</v>
      </c>
    </row>
    <row r="42" spans="1:9" ht="20.100000000000001" customHeight="1" x14ac:dyDescent="0.25">
      <c r="A42" s="9">
        <v>36</v>
      </c>
      <c r="B42" s="10" t="s">
        <v>54</v>
      </c>
      <c r="C42" s="11">
        <v>1320000</v>
      </c>
      <c r="D42" s="9">
        <v>423212</v>
      </c>
      <c r="E42" s="11">
        <f t="shared" si="4"/>
        <v>1100000</v>
      </c>
      <c r="F42" s="35" t="s">
        <v>16</v>
      </c>
      <c r="G42" s="9" t="s">
        <v>12</v>
      </c>
      <c r="H42" s="12" t="s">
        <v>13</v>
      </c>
      <c r="I42" s="13" t="s">
        <v>14</v>
      </c>
    </row>
    <row r="43" spans="1:9" ht="20.100000000000001" customHeight="1" x14ac:dyDescent="0.25">
      <c r="A43" s="9">
        <v>37</v>
      </c>
      <c r="B43" s="21" t="s">
        <v>55</v>
      </c>
      <c r="C43" s="11">
        <v>266400</v>
      </c>
      <c r="D43" s="9">
        <v>423212</v>
      </c>
      <c r="E43" s="11">
        <f t="shared" si="4"/>
        <v>222000</v>
      </c>
      <c r="F43" s="35" t="s">
        <v>11</v>
      </c>
      <c r="G43" s="9" t="s">
        <v>25</v>
      </c>
      <c r="H43" s="12" t="s">
        <v>13</v>
      </c>
      <c r="I43" s="13" t="s">
        <v>14</v>
      </c>
    </row>
    <row r="44" spans="1:9" ht="20.100000000000001" customHeight="1" x14ac:dyDescent="0.25">
      <c r="A44" s="9">
        <v>38</v>
      </c>
      <c r="B44" s="10" t="s">
        <v>56</v>
      </c>
      <c r="C44" s="11">
        <v>780000</v>
      </c>
      <c r="D44" s="9">
        <v>424331</v>
      </c>
      <c r="E44" s="11">
        <f t="shared" si="4"/>
        <v>650000</v>
      </c>
      <c r="F44" s="35" t="s">
        <v>11</v>
      </c>
      <c r="G44" s="9" t="s">
        <v>25</v>
      </c>
      <c r="H44" s="12" t="s">
        <v>13</v>
      </c>
      <c r="I44" s="13" t="s">
        <v>14</v>
      </c>
    </row>
    <row r="45" spans="1:9" ht="20.100000000000001" customHeight="1" x14ac:dyDescent="0.25">
      <c r="A45" s="9">
        <v>39</v>
      </c>
      <c r="B45" s="21" t="s">
        <v>57</v>
      </c>
      <c r="C45" s="11">
        <v>360000</v>
      </c>
      <c r="D45" s="9">
        <v>424331</v>
      </c>
      <c r="E45" s="11">
        <f t="shared" si="4"/>
        <v>300000</v>
      </c>
      <c r="F45" s="35" t="s">
        <v>11</v>
      </c>
      <c r="G45" s="9" t="s">
        <v>25</v>
      </c>
      <c r="H45" s="12" t="s">
        <v>13</v>
      </c>
      <c r="I45" s="13" t="s">
        <v>14</v>
      </c>
    </row>
    <row r="46" spans="1:9" ht="20.100000000000001" customHeight="1" x14ac:dyDescent="0.25">
      <c r="A46" s="9">
        <v>40</v>
      </c>
      <c r="B46" s="10" t="s">
        <v>58</v>
      </c>
      <c r="C46" s="11">
        <v>962000</v>
      </c>
      <c r="D46" s="9">
        <v>425117</v>
      </c>
      <c r="E46" s="11">
        <f t="shared" si="4"/>
        <v>801666.66666666674</v>
      </c>
      <c r="F46" s="35" t="s">
        <v>11</v>
      </c>
      <c r="G46" s="9" t="s">
        <v>25</v>
      </c>
      <c r="H46" s="12" t="s">
        <v>13</v>
      </c>
      <c r="I46" s="13" t="s">
        <v>14</v>
      </c>
    </row>
    <row r="47" spans="1:9" ht="20.100000000000001" customHeight="1" x14ac:dyDescent="0.25">
      <c r="A47" s="9">
        <v>41</v>
      </c>
      <c r="B47" s="10" t="s">
        <v>59</v>
      </c>
      <c r="C47" s="11">
        <v>6000000</v>
      </c>
      <c r="D47" s="9">
        <v>425211</v>
      </c>
      <c r="E47" s="11">
        <f t="shared" si="4"/>
        <v>5000000</v>
      </c>
      <c r="F47" s="35" t="s">
        <v>16</v>
      </c>
      <c r="G47" s="9" t="s">
        <v>25</v>
      </c>
      <c r="H47" s="12" t="s">
        <v>13</v>
      </c>
      <c r="I47" s="13" t="s">
        <v>14</v>
      </c>
    </row>
    <row r="48" spans="1:9" ht="20.100000000000001" customHeight="1" x14ac:dyDescent="0.25">
      <c r="A48" s="9">
        <v>42</v>
      </c>
      <c r="B48" s="10" t="s">
        <v>60</v>
      </c>
      <c r="C48" s="11">
        <v>620000</v>
      </c>
      <c r="D48" s="9">
        <v>425211</v>
      </c>
      <c r="E48" s="11">
        <f t="shared" si="4"/>
        <v>516666.66666666669</v>
      </c>
      <c r="F48" s="35" t="s">
        <v>11</v>
      </c>
      <c r="G48" s="9" t="s">
        <v>25</v>
      </c>
      <c r="H48" s="12" t="s">
        <v>13</v>
      </c>
      <c r="I48" s="13" t="s">
        <v>14</v>
      </c>
    </row>
    <row r="49" spans="1:9" ht="20.100000000000001" customHeight="1" x14ac:dyDescent="0.25">
      <c r="A49" s="9">
        <v>43</v>
      </c>
      <c r="B49" s="10" t="s">
        <v>61</v>
      </c>
      <c r="C49" s="11">
        <v>240000</v>
      </c>
      <c r="D49" s="9">
        <v>425211</v>
      </c>
      <c r="E49" s="11">
        <f t="shared" si="4"/>
        <v>200000</v>
      </c>
      <c r="F49" s="35" t="s">
        <v>11</v>
      </c>
      <c r="G49" s="9" t="s">
        <v>28</v>
      </c>
      <c r="H49" s="12" t="s">
        <v>13</v>
      </c>
      <c r="I49" s="13" t="s">
        <v>14</v>
      </c>
    </row>
    <row r="50" spans="1:9" ht="20.100000000000001" customHeight="1" x14ac:dyDescent="0.25">
      <c r="A50" s="9">
        <v>44</v>
      </c>
      <c r="B50" s="10" t="s">
        <v>62</v>
      </c>
      <c r="C50" s="11">
        <v>120000</v>
      </c>
      <c r="D50" s="9">
        <v>425211</v>
      </c>
      <c r="E50" s="11">
        <f t="shared" si="4"/>
        <v>100000</v>
      </c>
      <c r="F50" s="35" t="s">
        <v>11</v>
      </c>
      <c r="G50" s="9" t="s">
        <v>12</v>
      </c>
      <c r="H50" s="12" t="s">
        <v>13</v>
      </c>
      <c r="I50" s="13" t="s">
        <v>14</v>
      </c>
    </row>
    <row r="51" spans="1:9" ht="20.100000000000001" customHeight="1" x14ac:dyDescent="0.25">
      <c r="A51" s="9">
        <v>45</v>
      </c>
      <c r="B51" s="10" t="s">
        <v>63</v>
      </c>
      <c r="C51" s="11">
        <v>360000</v>
      </c>
      <c r="D51" s="9">
        <v>425211</v>
      </c>
      <c r="E51" s="11">
        <f t="shared" si="4"/>
        <v>300000</v>
      </c>
      <c r="F51" s="35" t="s">
        <v>11</v>
      </c>
      <c r="G51" s="9" t="s">
        <v>12</v>
      </c>
      <c r="H51" s="12" t="s">
        <v>13</v>
      </c>
      <c r="I51" s="13" t="s">
        <v>14</v>
      </c>
    </row>
    <row r="52" spans="1:9" ht="20.100000000000001" customHeight="1" x14ac:dyDescent="0.25">
      <c r="A52" s="9">
        <v>46</v>
      </c>
      <c r="B52" s="10" t="s">
        <v>64</v>
      </c>
      <c r="C52" s="11">
        <v>420000</v>
      </c>
      <c r="D52" s="9">
        <v>425211</v>
      </c>
      <c r="E52" s="11">
        <f t="shared" si="4"/>
        <v>350000</v>
      </c>
      <c r="F52" s="35" t="s">
        <v>11</v>
      </c>
      <c r="G52" s="9" t="s">
        <v>12</v>
      </c>
      <c r="H52" s="12" t="s">
        <v>13</v>
      </c>
      <c r="I52" s="13" t="s">
        <v>14</v>
      </c>
    </row>
    <row r="53" spans="1:9" ht="20.100000000000001" customHeight="1" x14ac:dyDescent="0.25">
      <c r="A53" s="9">
        <v>47</v>
      </c>
      <c r="B53" s="10" t="s">
        <v>65</v>
      </c>
      <c r="C53" s="11">
        <v>420000</v>
      </c>
      <c r="D53" s="9">
        <v>425222</v>
      </c>
      <c r="E53" s="11">
        <f t="shared" si="4"/>
        <v>350000</v>
      </c>
      <c r="F53" s="35" t="s">
        <v>11</v>
      </c>
      <c r="G53" s="9" t="s">
        <v>18</v>
      </c>
      <c r="H53" s="12" t="s">
        <v>13</v>
      </c>
      <c r="I53" s="13" t="s">
        <v>14</v>
      </c>
    </row>
    <row r="54" spans="1:9" ht="20.100000000000001" customHeight="1" x14ac:dyDescent="0.25">
      <c r="A54" s="9">
        <v>48</v>
      </c>
      <c r="B54" s="10" t="s">
        <v>66</v>
      </c>
      <c r="C54" s="11">
        <v>420000</v>
      </c>
      <c r="D54" s="9">
        <v>425222</v>
      </c>
      <c r="E54" s="11">
        <f t="shared" si="4"/>
        <v>350000</v>
      </c>
      <c r="F54" s="35" t="s">
        <v>11</v>
      </c>
      <c r="G54" s="9" t="s">
        <v>28</v>
      </c>
      <c r="H54" s="12" t="s">
        <v>13</v>
      </c>
      <c r="I54" s="13" t="s">
        <v>14</v>
      </c>
    </row>
    <row r="55" spans="1:9" ht="20.100000000000001" customHeight="1" x14ac:dyDescent="0.25">
      <c r="A55" s="9">
        <v>49</v>
      </c>
      <c r="B55" s="10" t="s">
        <v>67</v>
      </c>
      <c r="C55" s="11">
        <v>24000</v>
      </c>
      <c r="D55" s="9">
        <v>425222</v>
      </c>
      <c r="E55" s="11">
        <f t="shared" si="4"/>
        <v>20000</v>
      </c>
      <c r="F55" s="35" t="s">
        <v>11</v>
      </c>
      <c r="G55" s="9" t="s">
        <v>25</v>
      </c>
      <c r="H55" s="12" t="s">
        <v>13</v>
      </c>
      <c r="I55" s="13" t="s">
        <v>14</v>
      </c>
    </row>
    <row r="56" spans="1:9" ht="20.100000000000001" customHeight="1" x14ac:dyDescent="0.25">
      <c r="A56" s="9">
        <v>50</v>
      </c>
      <c r="B56" s="10" t="s">
        <v>68</v>
      </c>
      <c r="C56" s="11">
        <v>6000000</v>
      </c>
      <c r="D56" s="9">
        <v>425250</v>
      </c>
      <c r="E56" s="11">
        <f t="shared" si="4"/>
        <v>5000000</v>
      </c>
      <c r="F56" s="35" t="s">
        <v>16</v>
      </c>
      <c r="G56" s="9" t="s">
        <v>12</v>
      </c>
      <c r="H56" s="12" t="s">
        <v>13</v>
      </c>
      <c r="I56" s="13" t="s">
        <v>14</v>
      </c>
    </row>
    <row r="57" spans="1:9" ht="20.100000000000001" customHeight="1" x14ac:dyDescent="0.25">
      <c r="A57" s="9">
        <v>51</v>
      </c>
      <c r="B57" s="10" t="s">
        <v>69</v>
      </c>
      <c r="C57" s="11">
        <v>1000000</v>
      </c>
      <c r="D57" s="9">
        <v>425250</v>
      </c>
      <c r="E57" s="11">
        <f t="shared" si="4"/>
        <v>833333.33333333337</v>
      </c>
      <c r="F57" s="35" t="s">
        <v>11</v>
      </c>
      <c r="G57" s="9" t="s">
        <v>12</v>
      </c>
      <c r="H57" s="12" t="s">
        <v>13</v>
      </c>
      <c r="I57" s="13" t="s">
        <v>14</v>
      </c>
    </row>
    <row r="58" spans="1:9" ht="20.100000000000001" customHeight="1" x14ac:dyDescent="0.25">
      <c r="A58" s="9">
        <v>52</v>
      </c>
      <c r="B58" s="10" t="s">
        <v>70</v>
      </c>
      <c r="C58" s="11">
        <v>540000</v>
      </c>
      <c r="D58" s="9">
        <v>426491</v>
      </c>
      <c r="E58" s="11">
        <f t="shared" si="4"/>
        <v>450000</v>
      </c>
      <c r="F58" s="35" t="s">
        <v>11</v>
      </c>
      <c r="G58" s="9" t="s">
        <v>25</v>
      </c>
      <c r="H58" s="12" t="s">
        <v>13</v>
      </c>
      <c r="I58" s="13" t="s">
        <v>14</v>
      </c>
    </row>
    <row r="59" spans="1:9" ht="20.100000000000001" customHeight="1" x14ac:dyDescent="0.25">
      <c r="A59" s="9">
        <v>53</v>
      </c>
      <c r="B59" s="10" t="s">
        <v>71</v>
      </c>
      <c r="C59" s="11">
        <v>180000</v>
      </c>
      <c r="D59" s="9">
        <v>426491</v>
      </c>
      <c r="E59" s="11">
        <f t="shared" si="4"/>
        <v>150000</v>
      </c>
      <c r="F59" s="35" t="s">
        <v>11</v>
      </c>
      <c r="G59" s="9" t="s">
        <v>25</v>
      </c>
      <c r="H59" s="12" t="s">
        <v>13</v>
      </c>
      <c r="I59" s="13" t="s">
        <v>14</v>
      </c>
    </row>
    <row r="60" spans="1:9" ht="20.100000000000001" customHeight="1" x14ac:dyDescent="0.25">
      <c r="A60" s="9">
        <v>54</v>
      </c>
      <c r="B60" s="21" t="s">
        <v>72</v>
      </c>
      <c r="C60" s="11">
        <v>550000</v>
      </c>
      <c r="D60" s="9">
        <v>426811</v>
      </c>
      <c r="E60" s="11">
        <f t="shared" si="4"/>
        <v>458333.33333333337</v>
      </c>
      <c r="F60" s="35" t="s">
        <v>11</v>
      </c>
      <c r="G60" s="9" t="s">
        <v>25</v>
      </c>
      <c r="H60" s="12" t="s">
        <v>13</v>
      </c>
      <c r="I60" s="13" t="s">
        <v>14</v>
      </c>
    </row>
    <row r="61" spans="1:9" ht="20.100000000000001" customHeight="1" x14ac:dyDescent="0.25">
      <c r="A61" s="9">
        <v>55</v>
      </c>
      <c r="B61" s="21" t="s">
        <v>73</v>
      </c>
      <c r="C61" s="11">
        <v>180000</v>
      </c>
      <c r="D61" s="9">
        <v>426900</v>
      </c>
      <c r="E61" s="11">
        <f t="shared" si="4"/>
        <v>150000</v>
      </c>
      <c r="F61" s="35" t="s">
        <v>11</v>
      </c>
      <c r="G61" s="9" t="s">
        <v>25</v>
      </c>
      <c r="H61" s="12" t="s">
        <v>13</v>
      </c>
      <c r="I61" s="13" t="s">
        <v>14</v>
      </c>
    </row>
    <row r="62" spans="1:9" ht="20.100000000000001" customHeight="1" x14ac:dyDescent="0.25">
      <c r="A62" s="9">
        <v>56</v>
      </c>
      <c r="B62" s="21" t="s">
        <v>74</v>
      </c>
      <c r="C62" s="11">
        <v>120000</v>
      </c>
      <c r="D62" s="9">
        <v>426900</v>
      </c>
      <c r="E62" s="11">
        <f t="shared" si="4"/>
        <v>100000</v>
      </c>
      <c r="F62" s="35" t="s">
        <v>11</v>
      </c>
      <c r="G62" s="9" t="s">
        <v>12</v>
      </c>
      <c r="H62" s="12" t="s">
        <v>13</v>
      </c>
      <c r="I62" s="13" t="s">
        <v>14</v>
      </c>
    </row>
    <row r="63" spans="1:9" ht="20.100000000000001" customHeight="1" x14ac:dyDescent="0.25">
      <c r="A63" s="9">
        <v>57</v>
      </c>
      <c r="B63" s="21" t="s">
        <v>75</v>
      </c>
      <c r="C63" s="11">
        <v>120000</v>
      </c>
      <c r="D63" s="9">
        <v>426900</v>
      </c>
      <c r="E63" s="11">
        <f t="shared" si="4"/>
        <v>100000</v>
      </c>
      <c r="F63" s="35" t="s">
        <v>11</v>
      </c>
      <c r="G63" s="9" t="s">
        <v>25</v>
      </c>
      <c r="H63" s="12" t="s">
        <v>13</v>
      </c>
      <c r="I63" s="13" t="s">
        <v>14</v>
      </c>
    </row>
    <row r="64" spans="1:9" ht="20.100000000000001" customHeight="1" x14ac:dyDescent="0.25">
      <c r="A64" s="9">
        <v>58</v>
      </c>
      <c r="B64" s="21" t="s">
        <v>76</v>
      </c>
      <c r="C64" s="11">
        <v>720000</v>
      </c>
      <c r="D64" s="9">
        <v>426900</v>
      </c>
      <c r="E64" s="11">
        <f t="shared" si="4"/>
        <v>600000</v>
      </c>
      <c r="F64" s="35" t="s">
        <v>11</v>
      </c>
      <c r="G64" s="9" t="s">
        <v>18</v>
      </c>
      <c r="H64" s="12" t="s">
        <v>13</v>
      </c>
      <c r="I64" s="13" t="s">
        <v>14</v>
      </c>
    </row>
    <row r="65" spans="1:9" ht="20.100000000000001" customHeight="1" x14ac:dyDescent="0.25">
      <c r="A65" s="9">
        <v>59</v>
      </c>
      <c r="B65" s="21" t="s">
        <v>77</v>
      </c>
      <c r="C65" s="11">
        <v>240000</v>
      </c>
      <c r="D65" s="9">
        <v>426900</v>
      </c>
      <c r="E65" s="11">
        <f t="shared" si="4"/>
        <v>200000</v>
      </c>
      <c r="F65" s="35" t="s">
        <v>11</v>
      </c>
      <c r="G65" s="9" t="s">
        <v>18</v>
      </c>
      <c r="H65" s="12" t="s">
        <v>13</v>
      </c>
      <c r="I65" s="13" t="s">
        <v>14</v>
      </c>
    </row>
    <row r="66" spans="1:9" ht="20.100000000000001" customHeight="1" x14ac:dyDescent="0.25">
      <c r="A66" s="9">
        <v>60</v>
      </c>
      <c r="B66" s="21" t="s">
        <v>95</v>
      </c>
      <c r="C66" s="11">
        <f>50000*1.2</f>
        <v>60000</v>
      </c>
      <c r="D66" s="9"/>
      <c r="E66" s="11">
        <v>50000</v>
      </c>
      <c r="F66" s="35"/>
      <c r="G66" s="9"/>
      <c r="H66" s="12"/>
      <c r="I66" s="13"/>
    </row>
    <row r="67" spans="1:9" ht="20.100000000000001" customHeight="1" x14ac:dyDescent="0.25">
      <c r="A67" s="9">
        <v>61</v>
      </c>
      <c r="B67" s="21" t="s">
        <v>96</v>
      </c>
      <c r="C67" s="11">
        <f>E67*1.2</f>
        <v>180000</v>
      </c>
      <c r="D67" s="9"/>
      <c r="E67" s="11">
        <v>150000</v>
      </c>
      <c r="F67" s="35"/>
      <c r="G67" s="9"/>
      <c r="H67" s="12"/>
      <c r="I67" s="13"/>
    </row>
    <row r="68" spans="1:9" s="15" customFormat="1" x14ac:dyDescent="0.25">
      <c r="B68" s="16"/>
      <c r="C68" s="17"/>
      <c r="E68" s="17"/>
      <c r="F68" s="36"/>
    </row>
    <row r="69" spans="1:9" s="8" customFormat="1" ht="20.100000000000001" customHeight="1" x14ac:dyDescent="0.25">
      <c r="A69" s="5"/>
      <c r="B69" s="6" t="s">
        <v>78</v>
      </c>
      <c r="C69" s="7">
        <f>SUM(C70)</f>
        <v>5500000</v>
      </c>
      <c r="D69" s="5"/>
      <c r="E69" s="7">
        <f>SUM(E70)</f>
        <v>4583333.333333334</v>
      </c>
      <c r="F69" s="34"/>
      <c r="G69" s="5"/>
      <c r="H69" s="5"/>
      <c r="I69" s="5"/>
    </row>
    <row r="70" spans="1:9" s="24" customFormat="1" ht="24.95" customHeight="1" x14ac:dyDescent="0.25">
      <c r="A70" s="22">
        <v>62</v>
      </c>
      <c r="B70" s="20" t="s">
        <v>79</v>
      </c>
      <c r="C70" s="23">
        <v>5500000</v>
      </c>
      <c r="D70" s="22"/>
      <c r="E70" s="23">
        <f>C70/1.2</f>
        <v>4583333.333333334</v>
      </c>
      <c r="F70" s="35" t="s">
        <v>16</v>
      </c>
      <c r="G70" s="22" t="s">
        <v>12</v>
      </c>
      <c r="H70" s="12" t="s">
        <v>13</v>
      </c>
      <c r="I70" s="22"/>
    </row>
    <row r="71" spans="1:9" x14ac:dyDescent="0.25">
      <c r="A71" s="15"/>
      <c r="B71" s="16"/>
      <c r="C71" s="17"/>
      <c r="D71" s="15"/>
      <c r="E71" s="17"/>
      <c r="F71" s="36"/>
      <c r="G71" s="15"/>
      <c r="H71" s="15"/>
      <c r="I71" s="15"/>
    </row>
    <row r="72" spans="1:9" s="25" customFormat="1" ht="24.95" customHeight="1" x14ac:dyDescent="0.25">
      <c r="A72" s="40" t="s">
        <v>80</v>
      </c>
      <c r="B72" s="40"/>
      <c r="C72" s="40"/>
      <c r="D72" s="40"/>
      <c r="E72" s="40"/>
      <c r="F72" s="40"/>
      <c r="G72" s="40"/>
      <c r="H72" s="40"/>
      <c r="I72" s="40"/>
    </row>
    <row r="73" spans="1:9" ht="20.100000000000001" customHeight="1" x14ac:dyDescent="0.25">
      <c r="A73" s="9">
        <v>1</v>
      </c>
      <c r="B73" s="10" t="s">
        <v>81</v>
      </c>
      <c r="C73" s="11">
        <v>19918000</v>
      </c>
      <c r="D73" s="9">
        <v>421210</v>
      </c>
      <c r="E73" s="11"/>
      <c r="F73" s="35"/>
      <c r="G73" s="9"/>
      <c r="H73" s="12" t="s">
        <v>13</v>
      </c>
      <c r="I73" s="9"/>
    </row>
    <row r="74" spans="1:9" ht="20.100000000000001" customHeight="1" x14ac:dyDescent="0.25">
      <c r="A74" s="9">
        <v>2</v>
      </c>
      <c r="B74" s="10" t="s">
        <v>82</v>
      </c>
      <c r="C74" s="11">
        <v>18700386</v>
      </c>
      <c r="D74" s="9">
        <v>421225</v>
      </c>
      <c r="E74" s="11"/>
      <c r="F74" s="35"/>
      <c r="G74" s="9"/>
      <c r="H74" s="12" t="s">
        <v>13</v>
      </c>
      <c r="I74" s="9"/>
    </row>
    <row r="75" spans="1:9" ht="20.100000000000001" customHeight="1" x14ac:dyDescent="0.25">
      <c r="A75" s="9">
        <v>3</v>
      </c>
      <c r="B75" s="10" t="s">
        <v>83</v>
      </c>
      <c r="C75" s="11">
        <v>3097779</v>
      </c>
      <c r="D75" s="9">
        <v>421311</v>
      </c>
      <c r="E75" s="11"/>
      <c r="F75" s="35"/>
      <c r="G75" s="9"/>
      <c r="H75" s="12" t="s">
        <v>13</v>
      </c>
      <c r="I75" s="9"/>
    </row>
    <row r="76" spans="1:9" ht="20.100000000000001" customHeight="1" x14ac:dyDescent="0.25">
      <c r="A76" s="9">
        <v>4</v>
      </c>
      <c r="B76" s="10" t="s">
        <v>84</v>
      </c>
      <c r="C76" s="11">
        <v>4186216</v>
      </c>
      <c r="D76" s="9">
        <v>421324</v>
      </c>
      <c r="E76" s="11"/>
      <c r="F76" s="35"/>
      <c r="G76" s="9"/>
      <c r="H76" s="12" t="s">
        <v>13</v>
      </c>
      <c r="I76" s="9"/>
    </row>
    <row r="77" spans="1:9" ht="20.100000000000001" customHeight="1" x14ac:dyDescent="0.25">
      <c r="A77" s="9">
        <v>5</v>
      </c>
      <c r="B77" s="10" t="s">
        <v>85</v>
      </c>
      <c r="C77" s="11">
        <v>1860000</v>
      </c>
      <c r="D77" s="9">
        <v>421411</v>
      </c>
      <c r="E77" s="11"/>
      <c r="F77" s="35"/>
      <c r="G77" s="9"/>
      <c r="H77" s="12" t="s">
        <v>13</v>
      </c>
      <c r="I77" s="9"/>
    </row>
    <row r="78" spans="1:9" ht="20.100000000000001" customHeight="1" x14ac:dyDescent="0.25">
      <c r="A78" s="9">
        <v>6</v>
      </c>
      <c r="B78" s="10" t="s">
        <v>86</v>
      </c>
      <c r="C78" s="11">
        <v>23563000</v>
      </c>
      <c r="D78" s="9"/>
      <c r="E78" s="11"/>
      <c r="F78" s="35"/>
      <c r="G78" s="9"/>
      <c r="H78" s="12" t="s">
        <v>13</v>
      </c>
      <c r="I78" s="9"/>
    </row>
  </sheetData>
  <mergeCells count="2">
    <mergeCell ref="A1:I1"/>
    <mergeCell ref="A72:I72"/>
  </mergeCells>
  <pageMargins left="0.23622047244094491" right="0.23622047244094491" top="0.74803149606299213" bottom="0.74803149606299213" header="0.31496062992125984" footer="0.31496062992125984"/>
  <pageSetup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workbookViewId="0">
      <selection activeCell="I3" sqref="I3"/>
    </sheetView>
  </sheetViews>
  <sheetFormatPr defaultRowHeight="15" x14ac:dyDescent="0.25"/>
  <cols>
    <col min="1" max="1" width="4.7109375" style="14" customWidth="1"/>
    <col min="2" max="2" width="44.7109375" style="26" customWidth="1"/>
    <col min="3" max="3" width="15.7109375" style="27" customWidth="1"/>
    <col min="4" max="4" width="10.7109375" style="14" customWidth="1"/>
    <col min="5" max="5" width="15.7109375" style="27" customWidth="1"/>
    <col min="6" max="6" width="14.85546875" style="37" customWidth="1"/>
    <col min="7" max="7" width="10" style="14" customWidth="1"/>
    <col min="8" max="16384" width="9.140625" style="14"/>
  </cols>
  <sheetData>
    <row r="1" spans="1:7" s="32" customFormat="1" ht="24.95" customHeight="1" x14ac:dyDescent="0.25">
      <c r="A1" s="39" t="s">
        <v>87</v>
      </c>
      <c r="B1" s="39"/>
      <c r="C1" s="39"/>
      <c r="D1" s="39"/>
      <c r="E1" s="39"/>
      <c r="F1" s="39"/>
      <c r="G1" s="39"/>
    </row>
    <row r="2" spans="1:7" s="4" customFormat="1" ht="50.25" customHeight="1" x14ac:dyDescent="0.25">
      <c r="A2" s="1" t="s">
        <v>0</v>
      </c>
      <c r="B2" s="1" t="s">
        <v>1</v>
      </c>
      <c r="C2" s="2" t="s">
        <v>2</v>
      </c>
      <c r="D2" s="3" t="s">
        <v>3</v>
      </c>
      <c r="E2" s="2" t="s">
        <v>4</v>
      </c>
      <c r="F2" s="33" t="s">
        <v>5</v>
      </c>
      <c r="G2" s="1" t="s">
        <v>6</v>
      </c>
    </row>
    <row r="3" spans="1:7" s="30" customFormat="1" ht="20.100000000000001" customHeight="1" x14ac:dyDescent="0.25">
      <c r="A3" s="28"/>
      <c r="B3" s="31" t="s">
        <v>88</v>
      </c>
      <c r="C3" s="29">
        <f>C4+C33+C70</f>
        <v>91025078</v>
      </c>
      <c r="D3" s="29"/>
      <c r="E3" s="29">
        <f t="shared" ref="E3" si="0">E4+E33+E70</f>
        <v>76076958.939393923</v>
      </c>
      <c r="F3" s="34"/>
      <c r="G3" s="28"/>
    </row>
    <row r="4" spans="1:7" s="8" customFormat="1" ht="20.100000000000001" customHeight="1" x14ac:dyDescent="0.25">
      <c r="A4" s="5"/>
      <c r="B4" s="6" t="s">
        <v>9</v>
      </c>
      <c r="C4" s="7">
        <f>SUM(C5:C31)</f>
        <v>57075678</v>
      </c>
      <c r="D4" s="7"/>
      <c r="E4" s="7">
        <f>SUM(E5:E32)</f>
        <v>47785792.272727273</v>
      </c>
      <c r="F4" s="34"/>
      <c r="G4" s="5"/>
    </row>
    <row r="5" spans="1:7" ht="20.100000000000001" customHeight="1" x14ac:dyDescent="0.25">
      <c r="A5" s="9">
        <v>1</v>
      </c>
      <c r="B5" s="10" t="s">
        <v>10</v>
      </c>
      <c r="C5" s="11">
        <v>1100000</v>
      </c>
      <c r="D5" s="9">
        <v>421222</v>
      </c>
      <c r="E5" s="11">
        <f>C5/1.2</f>
        <v>916666.66666666674</v>
      </c>
      <c r="F5" s="35" t="s">
        <v>11</v>
      </c>
      <c r="G5" s="9" t="s">
        <v>12</v>
      </c>
    </row>
    <row r="6" spans="1:7" ht="20.100000000000001" customHeight="1" x14ac:dyDescent="0.25">
      <c r="A6" s="9">
        <v>2</v>
      </c>
      <c r="B6" s="10" t="s">
        <v>15</v>
      </c>
      <c r="C6" s="11">
        <v>2100000</v>
      </c>
      <c r="D6" s="9">
        <v>421223</v>
      </c>
      <c r="E6" s="11">
        <f>C6/1.1</f>
        <v>1909090.9090909089</v>
      </c>
      <c r="F6" s="35" t="s">
        <v>16</v>
      </c>
      <c r="G6" s="9" t="s">
        <v>12</v>
      </c>
    </row>
    <row r="7" spans="1:7" ht="20.100000000000001" customHeight="1" x14ac:dyDescent="0.25">
      <c r="A7" s="9">
        <v>3</v>
      </c>
      <c r="B7" s="10" t="s">
        <v>17</v>
      </c>
      <c r="C7" s="11">
        <v>13388333</v>
      </c>
      <c r="D7" s="9">
        <v>42641</v>
      </c>
      <c r="E7" s="11">
        <f t="shared" ref="E7:E29" si="1">C7/1.2</f>
        <v>11156944.166666668</v>
      </c>
      <c r="F7" s="35" t="s">
        <v>16</v>
      </c>
      <c r="G7" s="9" t="s">
        <v>18</v>
      </c>
    </row>
    <row r="8" spans="1:7" ht="20.100000000000001" customHeight="1" x14ac:dyDescent="0.25">
      <c r="A8" s="9">
        <v>4</v>
      </c>
      <c r="B8" s="10" t="s">
        <v>19</v>
      </c>
      <c r="C8" s="11">
        <v>480000</v>
      </c>
      <c r="D8" s="9">
        <v>425112</v>
      </c>
      <c r="E8" s="11">
        <f t="shared" si="1"/>
        <v>400000</v>
      </c>
      <c r="F8" s="35" t="s">
        <v>11</v>
      </c>
      <c r="G8" s="9" t="s">
        <v>18</v>
      </c>
    </row>
    <row r="9" spans="1:7" ht="20.100000000000001" customHeight="1" x14ac:dyDescent="0.25">
      <c r="A9" s="9">
        <v>5</v>
      </c>
      <c r="B9" s="10" t="s">
        <v>21</v>
      </c>
      <c r="C9" s="11">
        <v>60000</v>
      </c>
      <c r="D9" s="9">
        <v>425112</v>
      </c>
      <c r="E9" s="11">
        <f t="shared" si="1"/>
        <v>50000</v>
      </c>
      <c r="F9" s="35" t="s">
        <v>11</v>
      </c>
      <c r="G9" s="9" t="s">
        <v>18</v>
      </c>
    </row>
    <row r="10" spans="1:7" ht="20.100000000000001" customHeight="1" x14ac:dyDescent="0.25">
      <c r="A10" s="9">
        <v>6</v>
      </c>
      <c r="B10" s="10" t="s">
        <v>22</v>
      </c>
      <c r="C10" s="11">
        <v>540000</v>
      </c>
      <c r="D10" s="9">
        <v>425113</v>
      </c>
      <c r="E10" s="11">
        <f t="shared" si="1"/>
        <v>450000</v>
      </c>
      <c r="F10" s="35" t="s">
        <v>11</v>
      </c>
      <c r="G10" s="9" t="s">
        <v>18</v>
      </c>
    </row>
    <row r="11" spans="1:7" ht="20.100000000000001" customHeight="1" x14ac:dyDescent="0.25">
      <c r="A11" s="9">
        <v>7</v>
      </c>
      <c r="B11" s="10" t="s">
        <v>23</v>
      </c>
      <c r="C11" s="11">
        <v>600000</v>
      </c>
      <c r="D11" s="9">
        <v>425115</v>
      </c>
      <c r="E11" s="11">
        <f t="shared" si="1"/>
        <v>500000</v>
      </c>
      <c r="F11" s="35" t="s">
        <v>11</v>
      </c>
      <c r="G11" s="9" t="s">
        <v>18</v>
      </c>
    </row>
    <row r="12" spans="1:7" ht="20.100000000000001" customHeight="1" x14ac:dyDescent="0.25">
      <c r="A12" s="9">
        <v>8</v>
      </c>
      <c r="B12" s="10" t="s">
        <v>24</v>
      </c>
      <c r="C12" s="11">
        <v>120000</v>
      </c>
      <c r="D12" s="9">
        <v>425116</v>
      </c>
      <c r="E12" s="11">
        <f t="shared" si="1"/>
        <v>100000</v>
      </c>
      <c r="F12" s="35" t="s">
        <v>11</v>
      </c>
      <c r="G12" s="9" t="s">
        <v>25</v>
      </c>
    </row>
    <row r="13" spans="1:7" ht="20.100000000000001" customHeight="1" x14ac:dyDescent="0.25">
      <c r="A13" s="9">
        <v>9</v>
      </c>
      <c r="B13" s="10" t="s">
        <v>26</v>
      </c>
      <c r="C13" s="11">
        <v>600000</v>
      </c>
      <c r="D13" s="9">
        <v>425117</v>
      </c>
      <c r="E13" s="11">
        <f t="shared" si="1"/>
        <v>500000</v>
      </c>
      <c r="F13" s="35" t="s">
        <v>11</v>
      </c>
      <c r="G13" s="9" t="s">
        <v>18</v>
      </c>
    </row>
    <row r="14" spans="1:7" ht="20.100000000000001" customHeight="1" x14ac:dyDescent="0.25">
      <c r="A14" s="9">
        <v>10</v>
      </c>
      <c r="B14" s="10" t="s">
        <v>27</v>
      </c>
      <c r="C14" s="11">
        <v>3000000</v>
      </c>
      <c r="D14" s="9">
        <v>426100</v>
      </c>
      <c r="E14" s="11">
        <f t="shared" si="1"/>
        <v>2500000</v>
      </c>
      <c r="F14" s="35" t="s">
        <v>16</v>
      </c>
      <c r="G14" s="9" t="s">
        <v>28</v>
      </c>
    </row>
    <row r="15" spans="1:7" ht="20.100000000000001" customHeight="1" x14ac:dyDescent="0.25">
      <c r="A15" s="9">
        <v>11</v>
      </c>
      <c r="B15" s="10" t="s">
        <v>29</v>
      </c>
      <c r="C15" s="11">
        <v>1200000</v>
      </c>
      <c r="D15" s="9">
        <v>426100</v>
      </c>
      <c r="E15" s="11">
        <f t="shared" si="1"/>
        <v>1000000</v>
      </c>
      <c r="F15" s="35" t="s">
        <v>16</v>
      </c>
      <c r="G15" s="9" t="s">
        <v>28</v>
      </c>
    </row>
    <row r="16" spans="1:7" ht="20.100000000000001" customHeight="1" x14ac:dyDescent="0.25">
      <c r="A16" s="9">
        <v>12</v>
      </c>
      <c r="B16" s="10" t="s">
        <v>30</v>
      </c>
      <c r="C16" s="11">
        <v>840000</v>
      </c>
      <c r="D16" s="9">
        <v>426491</v>
      </c>
      <c r="E16" s="11">
        <f t="shared" si="1"/>
        <v>700000</v>
      </c>
      <c r="F16" s="35" t="s">
        <v>11</v>
      </c>
      <c r="G16" s="9" t="s">
        <v>18</v>
      </c>
    </row>
    <row r="17" spans="1:7" ht="20.100000000000001" customHeight="1" x14ac:dyDescent="0.25">
      <c r="A17" s="9">
        <v>13</v>
      </c>
      <c r="B17" s="10" t="s">
        <v>31</v>
      </c>
      <c r="C17" s="11">
        <v>600000</v>
      </c>
      <c r="D17" s="9">
        <v>426491</v>
      </c>
      <c r="E17" s="11">
        <f t="shared" si="1"/>
        <v>500000</v>
      </c>
      <c r="F17" s="35" t="s">
        <v>11</v>
      </c>
      <c r="G17" s="9" t="s">
        <v>18</v>
      </c>
    </row>
    <row r="18" spans="1:7" ht="20.100000000000001" customHeight="1" x14ac:dyDescent="0.25">
      <c r="A18" s="9">
        <v>14</v>
      </c>
      <c r="B18" s="10" t="s">
        <v>32</v>
      </c>
      <c r="C18" s="11">
        <v>1800000</v>
      </c>
      <c r="D18" s="9">
        <v>426811</v>
      </c>
      <c r="E18" s="11">
        <f t="shared" si="1"/>
        <v>1500000</v>
      </c>
      <c r="F18" s="35" t="s">
        <v>16</v>
      </c>
      <c r="G18" s="9" t="s">
        <v>28</v>
      </c>
    </row>
    <row r="19" spans="1:7" ht="20.100000000000001" customHeight="1" x14ac:dyDescent="0.25">
      <c r="A19" s="9">
        <v>15</v>
      </c>
      <c r="B19" s="10" t="s">
        <v>33</v>
      </c>
      <c r="C19" s="11">
        <v>840000</v>
      </c>
      <c r="D19" s="9">
        <v>426812</v>
      </c>
      <c r="E19" s="11">
        <f t="shared" si="1"/>
        <v>700000</v>
      </c>
      <c r="F19" s="35" t="s">
        <v>11</v>
      </c>
      <c r="G19" s="9" t="s">
        <v>25</v>
      </c>
    </row>
    <row r="20" spans="1:7" ht="20.100000000000001" customHeight="1" x14ac:dyDescent="0.25">
      <c r="A20" s="9">
        <v>16</v>
      </c>
      <c r="B20" s="10" t="s">
        <v>34</v>
      </c>
      <c r="C20" s="11">
        <v>132000</v>
      </c>
      <c r="D20" s="9">
        <v>426900</v>
      </c>
      <c r="E20" s="11">
        <f t="shared" si="1"/>
        <v>110000</v>
      </c>
      <c r="F20" s="35" t="s">
        <v>11</v>
      </c>
      <c r="G20" s="9" t="s">
        <v>25</v>
      </c>
    </row>
    <row r="21" spans="1:7" ht="20.100000000000001" customHeight="1" x14ac:dyDescent="0.25">
      <c r="A21" s="9">
        <v>17</v>
      </c>
      <c r="B21" s="10" t="s">
        <v>35</v>
      </c>
      <c r="C21" s="11">
        <v>140000</v>
      </c>
      <c r="D21" s="9">
        <v>426900</v>
      </c>
      <c r="E21" s="11">
        <f t="shared" si="1"/>
        <v>116666.66666666667</v>
      </c>
      <c r="F21" s="35" t="s">
        <v>11</v>
      </c>
      <c r="G21" s="9" t="s">
        <v>28</v>
      </c>
    </row>
    <row r="22" spans="1:7" ht="20.100000000000001" customHeight="1" x14ac:dyDescent="0.25">
      <c r="A22" s="9">
        <v>18</v>
      </c>
      <c r="B22" s="10" t="s">
        <v>36</v>
      </c>
      <c r="C22" s="11">
        <v>504000</v>
      </c>
      <c r="D22" s="9">
        <v>426900</v>
      </c>
      <c r="E22" s="11">
        <f t="shared" si="1"/>
        <v>420000</v>
      </c>
      <c r="F22" s="35" t="s">
        <v>11</v>
      </c>
      <c r="G22" s="9" t="s">
        <v>25</v>
      </c>
    </row>
    <row r="23" spans="1:7" ht="20.100000000000001" customHeight="1" x14ac:dyDescent="0.25">
      <c r="A23" s="9">
        <v>19</v>
      </c>
      <c r="B23" s="10" t="s">
        <v>37</v>
      </c>
      <c r="C23" s="11">
        <v>180000</v>
      </c>
      <c r="D23" s="9">
        <v>426900</v>
      </c>
      <c r="E23" s="11">
        <f t="shared" si="1"/>
        <v>150000</v>
      </c>
      <c r="F23" s="35" t="s">
        <v>11</v>
      </c>
      <c r="G23" s="9" t="s">
        <v>25</v>
      </c>
    </row>
    <row r="24" spans="1:7" ht="20.100000000000001" customHeight="1" x14ac:dyDescent="0.25">
      <c r="A24" s="9">
        <v>20</v>
      </c>
      <c r="B24" s="10" t="s">
        <v>38</v>
      </c>
      <c r="C24" s="11">
        <v>420000</v>
      </c>
      <c r="D24" s="9">
        <v>426900</v>
      </c>
      <c r="E24" s="11">
        <f t="shared" si="1"/>
        <v>350000</v>
      </c>
      <c r="F24" s="35" t="s">
        <v>11</v>
      </c>
      <c r="G24" s="9" t="s">
        <v>18</v>
      </c>
    </row>
    <row r="25" spans="1:7" ht="20.100000000000001" customHeight="1" x14ac:dyDescent="0.25">
      <c r="A25" s="9">
        <v>21</v>
      </c>
      <c r="B25" s="10" t="s">
        <v>39</v>
      </c>
      <c r="C25" s="11">
        <v>150000</v>
      </c>
      <c r="D25" s="9"/>
      <c r="E25" s="11">
        <f t="shared" si="1"/>
        <v>125000</v>
      </c>
      <c r="F25" s="35" t="s">
        <v>11</v>
      </c>
      <c r="G25" s="9" t="s">
        <v>18</v>
      </c>
    </row>
    <row r="26" spans="1:7" ht="20.100000000000001" customHeight="1" x14ac:dyDescent="0.25">
      <c r="A26" s="9">
        <v>22</v>
      </c>
      <c r="B26" s="10" t="s">
        <v>40</v>
      </c>
      <c r="C26" s="11">
        <v>16725000</v>
      </c>
      <c r="D26" s="9">
        <v>426721</v>
      </c>
      <c r="E26" s="11">
        <f t="shared" si="1"/>
        <v>13937500</v>
      </c>
      <c r="F26" s="35" t="s">
        <v>16</v>
      </c>
      <c r="G26" s="9" t="s">
        <v>12</v>
      </c>
    </row>
    <row r="27" spans="1:7" ht="20.100000000000001" customHeight="1" x14ac:dyDescent="0.25">
      <c r="A27" s="9">
        <v>23</v>
      </c>
      <c r="B27" s="10" t="s">
        <v>41</v>
      </c>
      <c r="C27" s="11">
        <v>2500000</v>
      </c>
      <c r="D27" s="9">
        <v>426721</v>
      </c>
      <c r="E27" s="11">
        <f t="shared" si="1"/>
        <v>2083333.3333333335</v>
      </c>
      <c r="F27" s="35" t="s">
        <v>16</v>
      </c>
      <c r="G27" s="9" t="s">
        <v>12</v>
      </c>
    </row>
    <row r="28" spans="1:7" ht="20.100000000000001" customHeight="1" x14ac:dyDescent="0.25">
      <c r="A28" s="9">
        <v>24</v>
      </c>
      <c r="B28" s="10" t="s">
        <v>42</v>
      </c>
      <c r="C28" s="11">
        <v>3836345</v>
      </c>
      <c r="D28" s="9">
        <v>426711</v>
      </c>
      <c r="E28" s="11">
        <f t="shared" si="1"/>
        <v>3196954.166666667</v>
      </c>
      <c r="F28" s="35" t="s">
        <v>16</v>
      </c>
      <c r="G28" s="9" t="s">
        <v>12</v>
      </c>
    </row>
    <row r="29" spans="1:7" ht="20.100000000000001" customHeight="1" x14ac:dyDescent="0.25">
      <c r="A29" s="9">
        <v>25</v>
      </c>
      <c r="B29" s="10" t="s">
        <v>43</v>
      </c>
      <c r="C29" s="11">
        <v>4200000</v>
      </c>
      <c r="D29" s="9">
        <v>426711</v>
      </c>
      <c r="E29" s="11">
        <f t="shared" si="1"/>
        <v>3500000</v>
      </c>
      <c r="F29" s="35" t="s">
        <v>16</v>
      </c>
      <c r="G29" s="9" t="s">
        <v>12</v>
      </c>
    </row>
    <row r="30" spans="1:7" ht="20.100000000000001" customHeight="1" x14ac:dyDescent="0.25">
      <c r="A30" s="9">
        <v>26</v>
      </c>
      <c r="B30" s="10" t="s">
        <v>44</v>
      </c>
      <c r="C30" s="11">
        <v>840000</v>
      </c>
      <c r="D30" s="9"/>
      <c r="E30" s="11">
        <f>C30/1.1</f>
        <v>763636.36363636353</v>
      </c>
      <c r="F30" s="35" t="s">
        <v>11</v>
      </c>
      <c r="G30" s="9" t="s">
        <v>28</v>
      </c>
    </row>
    <row r="31" spans="1:7" ht="20.100000000000001" customHeight="1" x14ac:dyDescent="0.25">
      <c r="A31" s="9">
        <v>27</v>
      </c>
      <c r="B31" s="10" t="s">
        <v>97</v>
      </c>
      <c r="C31" s="11">
        <f>E31*1.2</f>
        <v>180000</v>
      </c>
      <c r="D31" s="9"/>
      <c r="E31" s="11">
        <v>150000</v>
      </c>
      <c r="F31" s="35"/>
      <c r="G31" s="9"/>
    </row>
    <row r="32" spans="1:7" ht="9.9499999999999993" customHeight="1" x14ac:dyDescent="0.25">
      <c r="A32" s="15"/>
      <c r="B32" s="16"/>
      <c r="C32" s="17"/>
      <c r="D32" s="15"/>
      <c r="E32" s="17"/>
      <c r="F32" s="36"/>
      <c r="G32" s="15"/>
    </row>
    <row r="33" spans="1:7" s="19" customFormat="1" ht="20.100000000000001" customHeight="1" x14ac:dyDescent="0.25">
      <c r="A33" s="18"/>
      <c r="B33" s="6" t="s">
        <v>45</v>
      </c>
      <c r="C33" s="7">
        <f>SUM(C34:C68)</f>
        <v>28449400</v>
      </c>
      <c r="D33" s="7"/>
      <c r="E33" s="7">
        <f>SUM(E34:E68)</f>
        <v>23707833.333333328</v>
      </c>
      <c r="F33" s="33"/>
      <c r="G33" s="18"/>
    </row>
    <row r="34" spans="1:7" ht="20.100000000000001" customHeight="1" x14ac:dyDescent="0.25">
      <c r="A34" s="9">
        <v>28</v>
      </c>
      <c r="B34" s="10" t="s">
        <v>46</v>
      </c>
      <c r="C34" s="11">
        <v>367000</v>
      </c>
      <c r="D34" s="9">
        <v>421321</v>
      </c>
      <c r="E34" s="11">
        <f>C34/1.2</f>
        <v>305833.33333333337</v>
      </c>
      <c r="F34" s="35" t="s">
        <v>11</v>
      </c>
      <c r="G34" s="9" t="s">
        <v>25</v>
      </c>
    </row>
    <row r="35" spans="1:7" ht="20.100000000000001" customHeight="1" x14ac:dyDescent="0.25">
      <c r="A35" s="9">
        <v>29</v>
      </c>
      <c r="B35" s="10" t="s">
        <v>47</v>
      </c>
      <c r="C35" s="11">
        <v>96000</v>
      </c>
      <c r="D35" s="9">
        <v>321322</v>
      </c>
      <c r="E35" s="11">
        <f t="shared" ref="E35:E65" si="2">C35/1.2</f>
        <v>80000</v>
      </c>
      <c r="F35" s="35" t="s">
        <v>11</v>
      </c>
      <c r="G35" s="9" t="s">
        <v>25</v>
      </c>
    </row>
    <row r="36" spans="1:7" ht="20.100000000000001" customHeight="1" x14ac:dyDescent="0.25">
      <c r="A36" s="9">
        <v>30</v>
      </c>
      <c r="B36" s="10" t="s">
        <v>48</v>
      </c>
      <c r="C36" s="11">
        <v>2640000</v>
      </c>
      <c r="D36" s="9">
        <v>421325</v>
      </c>
      <c r="E36" s="11">
        <f t="shared" si="2"/>
        <v>2200000</v>
      </c>
      <c r="F36" s="35" t="s">
        <v>16</v>
      </c>
      <c r="G36" s="9" t="s">
        <v>18</v>
      </c>
    </row>
    <row r="37" spans="1:7" ht="30" x14ac:dyDescent="0.25">
      <c r="A37" s="9">
        <v>31</v>
      </c>
      <c r="B37" s="20" t="s">
        <v>49</v>
      </c>
      <c r="C37" s="11">
        <v>1188000</v>
      </c>
      <c r="D37" s="9">
        <v>421412</v>
      </c>
      <c r="E37" s="11">
        <f t="shared" si="2"/>
        <v>990000</v>
      </c>
      <c r="F37" s="35" t="s">
        <v>11</v>
      </c>
      <c r="G37" s="9" t="s">
        <v>12</v>
      </c>
    </row>
    <row r="38" spans="1:7" ht="20.100000000000001" customHeight="1" x14ac:dyDescent="0.25">
      <c r="A38" s="9">
        <v>32</v>
      </c>
      <c r="B38" s="10" t="s">
        <v>50</v>
      </c>
      <c r="C38" s="11">
        <v>240000</v>
      </c>
      <c r="D38" s="9"/>
      <c r="E38" s="11">
        <f t="shared" si="2"/>
        <v>200000</v>
      </c>
      <c r="F38" s="35" t="s">
        <v>11</v>
      </c>
      <c r="G38" s="9" t="s">
        <v>28</v>
      </c>
    </row>
    <row r="39" spans="1:7" ht="20.100000000000001" customHeight="1" x14ac:dyDescent="0.25">
      <c r="A39" s="9">
        <v>33</v>
      </c>
      <c r="B39" s="10" t="s">
        <v>51</v>
      </c>
      <c r="C39" s="11">
        <v>144000</v>
      </c>
      <c r="D39" s="9"/>
      <c r="E39" s="11">
        <f t="shared" si="2"/>
        <v>120000</v>
      </c>
      <c r="F39" s="35" t="s">
        <v>11</v>
      </c>
      <c r="G39" s="9" t="s">
        <v>18</v>
      </c>
    </row>
    <row r="40" spans="1:7" ht="20.100000000000001" customHeight="1" x14ac:dyDescent="0.25">
      <c r="A40" s="9">
        <v>34</v>
      </c>
      <c r="B40" s="10" t="s">
        <v>52</v>
      </c>
      <c r="C40" s="11">
        <v>600000</v>
      </c>
      <c r="D40" s="9">
        <v>421414</v>
      </c>
      <c r="E40" s="11">
        <f t="shared" si="2"/>
        <v>500000</v>
      </c>
      <c r="F40" s="35" t="s">
        <v>11</v>
      </c>
      <c r="G40" s="9" t="s">
        <v>12</v>
      </c>
    </row>
    <row r="41" spans="1:7" ht="20.100000000000001" customHeight="1" x14ac:dyDescent="0.25">
      <c r="A41" s="9">
        <v>35</v>
      </c>
      <c r="B41" s="10" t="s">
        <v>53</v>
      </c>
      <c r="C41" s="11">
        <v>876000</v>
      </c>
      <c r="D41" s="9">
        <v>421500</v>
      </c>
      <c r="E41" s="11">
        <f t="shared" si="2"/>
        <v>730000</v>
      </c>
      <c r="F41" s="35" t="s">
        <v>11</v>
      </c>
      <c r="G41" s="9" t="s">
        <v>28</v>
      </c>
    </row>
    <row r="42" spans="1:7" ht="20.100000000000001" customHeight="1" x14ac:dyDescent="0.25">
      <c r="A42" s="9">
        <v>36</v>
      </c>
      <c r="B42" s="10" t="s">
        <v>54</v>
      </c>
      <c r="C42" s="11">
        <v>1320000</v>
      </c>
      <c r="D42" s="9">
        <v>423212</v>
      </c>
      <c r="E42" s="11">
        <f t="shared" si="2"/>
        <v>1100000</v>
      </c>
      <c r="F42" s="35" t="s">
        <v>16</v>
      </c>
      <c r="G42" s="9" t="s">
        <v>12</v>
      </c>
    </row>
    <row r="43" spans="1:7" ht="20.100000000000001" customHeight="1" x14ac:dyDescent="0.25">
      <c r="A43" s="9">
        <v>37</v>
      </c>
      <c r="B43" s="21" t="s">
        <v>55</v>
      </c>
      <c r="C43" s="11">
        <v>266400</v>
      </c>
      <c r="D43" s="9">
        <v>423212</v>
      </c>
      <c r="E43" s="11">
        <f t="shared" si="2"/>
        <v>222000</v>
      </c>
      <c r="F43" s="35" t="s">
        <v>11</v>
      </c>
      <c r="G43" s="9" t="s">
        <v>25</v>
      </c>
    </row>
    <row r="44" spans="1:7" ht="20.100000000000001" customHeight="1" x14ac:dyDescent="0.25">
      <c r="A44" s="9">
        <v>38</v>
      </c>
      <c r="B44" s="10" t="s">
        <v>56</v>
      </c>
      <c r="C44" s="11">
        <v>780000</v>
      </c>
      <c r="D44" s="9">
        <v>424331</v>
      </c>
      <c r="E44" s="11">
        <f t="shared" si="2"/>
        <v>650000</v>
      </c>
      <c r="F44" s="35" t="s">
        <v>11</v>
      </c>
      <c r="G44" s="9" t="s">
        <v>25</v>
      </c>
    </row>
    <row r="45" spans="1:7" ht="20.100000000000001" customHeight="1" x14ac:dyDescent="0.25">
      <c r="A45" s="9">
        <v>39</v>
      </c>
      <c r="B45" s="21" t="s">
        <v>57</v>
      </c>
      <c r="C45" s="11">
        <v>360000</v>
      </c>
      <c r="D45" s="9">
        <v>424331</v>
      </c>
      <c r="E45" s="11">
        <f t="shared" si="2"/>
        <v>300000</v>
      </c>
      <c r="F45" s="35" t="s">
        <v>11</v>
      </c>
      <c r="G45" s="9" t="s">
        <v>25</v>
      </c>
    </row>
    <row r="46" spans="1:7" ht="20.100000000000001" customHeight="1" x14ac:dyDescent="0.25">
      <c r="A46" s="9">
        <v>40</v>
      </c>
      <c r="B46" s="10" t="s">
        <v>58</v>
      </c>
      <c r="C46" s="11">
        <v>962000</v>
      </c>
      <c r="D46" s="9">
        <v>425117</v>
      </c>
      <c r="E46" s="11">
        <f t="shared" si="2"/>
        <v>801666.66666666674</v>
      </c>
      <c r="F46" s="35" t="s">
        <v>11</v>
      </c>
      <c r="G46" s="9" t="s">
        <v>25</v>
      </c>
    </row>
    <row r="47" spans="1:7" ht="20.100000000000001" customHeight="1" x14ac:dyDescent="0.25">
      <c r="A47" s="9">
        <v>41</v>
      </c>
      <c r="B47" s="10" t="s">
        <v>59</v>
      </c>
      <c r="C47" s="11">
        <v>6000000</v>
      </c>
      <c r="D47" s="9">
        <v>425211</v>
      </c>
      <c r="E47" s="11">
        <f t="shared" si="2"/>
        <v>5000000</v>
      </c>
      <c r="F47" s="35" t="s">
        <v>16</v>
      </c>
      <c r="G47" s="9" t="s">
        <v>25</v>
      </c>
    </row>
    <row r="48" spans="1:7" ht="20.100000000000001" customHeight="1" x14ac:dyDescent="0.25">
      <c r="A48" s="9">
        <v>42</v>
      </c>
      <c r="B48" s="10" t="s">
        <v>60</v>
      </c>
      <c r="C48" s="11">
        <v>620000</v>
      </c>
      <c r="D48" s="9">
        <v>425211</v>
      </c>
      <c r="E48" s="11">
        <f t="shared" si="2"/>
        <v>516666.66666666669</v>
      </c>
      <c r="F48" s="35" t="s">
        <v>11</v>
      </c>
      <c r="G48" s="9" t="s">
        <v>25</v>
      </c>
    </row>
    <row r="49" spans="1:7" ht="20.100000000000001" customHeight="1" x14ac:dyDescent="0.25">
      <c r="A49" s="9">
        <v>43</v>
      </c>
      <c r="B49" s="10" t="s">
        <v>61</v>
      </c>
      <c r="C49" s="11">
        <v>240000</v>
      </c>
      <c r="D49" s="9">
        <v>425211</v>
      </c>
      <c r="E49" s="11">
        <f t="shared" si="2"/>
        <v>200000</v>
      </c>
      <c r="F49" s="35" t="s">
        <v>11</v>
      </c>
      <c r="G49" s="9" t="s">
        <v>28</v>
      </c>
    </row>
    <row r="50" spans="1:7" ht="20.100000000000001" customHeight="1" x14ac:dyDescent="0.25">
      <c r="A50" s="9">
        <v>44</v>
      </c>
      <c r="B50" s="10" t="s">
        <v>62</v>
      </c>
      <c r="C50" s="11">
        <v>120000</v>
      </c>
      <c r="D50" s="9">
        <v>425211</v>
      </c>
      <c r="E50" s="11">
        <f t="shared" si="2"/>
        <v>100000</v>
      </c>
      <c r="F50" s="35" t="s">
        <v>11</v>
      </c>
      <c r="G50" s="9" t="s">
        <v>12</v>
      </c>
    </row>
    <row r="51" spans="1:7" ht="20.100000000000001" customHeight="1" x14ac:dyDescent="0.25">
      <c r="A51" s="9">
        <v>45</v>
      </c>
      <c r="B51" s="10" t="s">
        <v>63</v>
      </c>
      <c r="C51" s="11">
        <v>360000</v>
      </c>
      <c r="D51" s="9">
        <v>425211</v>
      </c>
      <c r="E51" s="11">
        <f t="shared" si="2"/>
        <v>300000</v>
      </c>
      <c r="F51" s="35" t="s">
        <v>11</v>
      </c>
      <c r="G51" s="9" t="s">
        <v>12</v>
      </c>
    </row>
    <row r="52" spans="1:7" ht="20.100000000000001" customHeight="1" x14ac:dyDescent="0.25">
      <c r="A52" s="9">
        <v>46</v>
      </c>
      <c r="B52" s="10" t="s">
        <v>64</v>
      </c>
      <c r="C52" s="11">
        <v>420000</v>
      </c>
      <c r="D52" s="9">
        <v>425211</v>
      </c>
      <c r="E52" s="11">
        <f t="shared" si="2"/>
        <v>350000</v>
      </c>
      <c r="F52" s="35" t="s">
        <v>11</v>
      </c>
      <c r="G52" s="9" t="s">
        <v>12</v>
      </c>
    </row>
    <row r="53" spans="1:7" ht="20.100000000000001" customHeight="1" x14ac:dyDescent="0.25">
      <c r="A53" s="9">
        <v>47</v>
      </c>
      <c r="B53" s="10" t="s">
        <v>65</v>
      </c>
      <c r="C53" s="11">
        <v>420000</v>
      </c>
      <c r="D53" s="9">
        <v>425222</v>
      </c>
      <c r="E53" s="11">
        <f t="shared" si="2"/>
        <v>350000</v>
      </c>
      <c r="F53" s="35" t="s">
        <v>11</v>
      </c>
      <c r="G53" s="9" t="s">
        <v>18</v>
      </c>
    </row>
    <row r="54" spans="1:7" ht="20.100000000000001" customHeight="1" x14ac:dyDescent="0.25">
      <c r="A54" s="9">
        <v>48</v>
      </c>
      <c r="B54" s="10" t="s">
        <v>66</v>
      </c>
      <c r="C54" s="11">
        <v>420000</v>
      </c>
      <c r="D54" s="9">
        <v>425222</v>
      </c>
      <c r="E54" s="11">
        <f t="shared" si="2"/>
        <v>350000</v>
      </c>
      <c r="F54" s="35" t="s">
        <v>11</v>
      </c>
      <c r="G54" s="9" t="s">
        <v>28</v>
      </c>
    </row>
    <row r="55" spans="1:7" ht="20.100000000000001" customHeight="1" x14ac:dyDescent="0.25">
      <c r="A55" s="9">
        <v>49</v>
      </c>
      <c r="B55" s="10" t="s">
        <v>67</v>
      </c>
      <c r="C55" s="11">
        <v>24000</v>
      </c>
      <c r="D55" s="9">
        <v>425222</v>
      </c>
      <c r="E55" s="11">
        <f t="shared" si="2"/>
        <v>20000</v>
      </c>
      <c r="F55" s="35" t="s">
        <v>11</v>
      </c>
      <c r="G55" s="9" t="s">
        <v>25</v>
      </c>
    </row>
    <row r="56" spans="1:7" ht="20.100000000000001" customHeight="1" x14ac:dyDescent="0.25">
      <c r="A56" s="9">
        <v>50</v>
      </c>
      <c r="B56" s="10" t="s">
        <v>68</v>
      </c>
      <c r="C56" s="11">
        <v>6000000</v>
      </c>
      <c r="D56" s="9">
        <v>425250</v>
      </c>
      <c r="E56" s="11">
        <f t="shared" si="2"/>
        <v>5000000</v>
      </c>
      <c r="F56" s="35" t="s">
        <v>16</v>
      </c>
      <c r="G56" s="9" t="s">
        <v>12</v>
      </c>
    </row>
    <row r="57" spans="1:7" ht="20.100000000000001" customHeight="1" x14ac:dyDescent="0.25">
      <c r="A57" s="9">
        <v>51</v>
      </c>
      <c r="B57" s="10" t="s">
        <v>69</v>
      </c>
      <c r="C57" s="11">
        <v>1000000</v>
      </c>
      <c r="D57" s="9">
        <v>425250</v>
      </c>
      <c r="E57" s="11">
        <f t="shared" si="2"/>
        <v>833333.33333333337</v>
      </c>
      <c r="F57" s="35" t="s">
        <v>11</v>
      </c>
      <c r="G57" s="9" t="s">
        <v>12</v>
      </c>
    </row>
    <row r="58" spans="1:7" ht="20.100000000000001" customHeight="1" x14ac:dyDescent="0.25">
      <c r="A58" s="9">
        <v>52</v>
      </c>
      <c r="B58" s="10" t="s">
        <v>70</v>
      </c>
      <c r="C58" s="11">
        <v>540000</v>
      </c>
      <c r="D58" s="9">
        <v>426491</v>
      </c>
      <c r="E58" s="11">
        <f t="shared" si="2"/>
        <v>450000</v>
      </c>
      <c r="F58" s="35" t="s">
        <v>11</v>
      </c>
      <c r="G58" s="9" t="s">
        <v>25</v>
      </c>
    </row>
    <row r="59" spans="1:7" ht="20.100000000000001" customHeight="1" x14ac:dyDescent="0.25">
      <c r="A59" s="9">
        <v>53</v>
      </c>
      <c r="B59" s="10" t="s">
        <v>71</v>
      </c>
      <c r="C59" s="11">
        <v>180000</v>
      </c>
      <c r="D59" s="9">
        <v>426491</v>
      </c>
      <c r="E59" s="11">
        <f t="shared" si="2"/>
        <v>150000</v>
      </c>
      <c r="F59" s="35" t="s">
        <v>11</v>
      </c>
      <c r="G59" s="9" t="s">
        <v>25</v>
      </c>
    </row>
    <row r="60" spans="1:7" ht="20.100000000000001" customHeight="1" x14ac:dyDescent="0.25">
      <c r="A60" s="9">
        <v>54</v>
      </c>
      <c r="B60" s="21" t="s">
        <v>72</v>
      </c>
      <c r="C60" s="11">
        <v>550000</v>
      </c>
      <c r="D60" s="9">
        <v>426811</v>
      </c>
      <c r="E60" s="11">
        <f t="shared" si="2"/>
        <v>458333.33333333337</v>
      </c>
      <c r="F60" s="35" t="s">
        <v>11</v>
      </c>
      <c r="G60" s="9" t="s">
        <v>25</v>
      </c>
    </row>
    <row r="61" spans="1:7" ht="20.100000000000001" customHeight="1" x14ac:dyDescent="0.25">
      <c r="A61" s="9">
        <v>55</v>
      </c>
      <c r="B61" s="21" t="s">
        <v>73</v>
      </c>
      <c r="C61" s="11">
        <v>180000</v>
      </c>
      <c r="D61" s="9">
        <v>426900</v>
      </c>
      <c r="E61" s="11">
        <f t="shared" si="2"/>
        <v>150000</v>
      </c>
      <c r="F61" s="35" t="s">
        <v>11</v>
      </c>
      <c r="G61" s="9" t="s">
        <v>25</v>
      </c>
    </row>
    <row r="62" spans="1:7" ht="20.100000000000001" customHeight="1" x14ac:dyDescent="0.25">
      <c r="A62" s="9">
        <v>56</v>
      </c>
      <c r="B62" s="21" t="s">
        <v>74</v>
      </c>
      <c r="C62" s="11">
        <v>120000</v>
      </c>
      <c r="D62" s="9">
        <v>426900</v>
      </c>
      <c r="E62" s="11">
        <f t="shared" si="2"/>
        <v>100000</v>
      </c>
      <c r="F62" s="35" t="s">
        <v>11</v>
      </c>
      <c r="G62" s="9" t="s">
        <v>12</v>
      </c>
    </row>
    <row r="63" spans="1:7" ht="20.100000000000001" customHeight="1" x14ac:dyDescent="0.25">
      <c r="A63" s="9">
        <v>57</v>
      </c>
      <c r="B63" s="21" t="s">
        <v>75</v>
      </c>
      <c r="C63" s="11">
        <v>120000</v>
      </c>
      <c r="D63" s="9">
        <v>426900</v>
      </c>
      <c r="E63" s="11">
        <f t="shared" si="2"/>
        <v>100000</v>
      </c>
      <c r="F63" s="35" t="s">
        <v>11</v>
      </c>
      <c r="G63" s="9" t="s">
        <v>25</v>
      </c>
    </row>
    <row r="64" spans="1:7" ht="20.100000000000001" customHeight="1" x14ac:dyDescent="0.25">
      <c r="A64" s="9">
        <v>58</v>
      </c>
      <c r="B64" s="21" t="s">
        <v>76</v>
      </c>
      <c r="C64" s="11">
        <v>720000</v>
      </c>
      <c r="D64" s="9">
        <v>426900</v>
      </c>
      <c r="E64" s="11">
        <f t="shared" si="2"/>
        <v>600000</v>
      </c>
      <c r="F64" s="35" t="s">
        <v>11</v>
      </c>
      <c r="G64" s="9" t="s">
        <v>18</v>
      </c>
    </row>
    <row r="65" spans="1:7" ht="20.100000000000001" customHeight="1" x14ac:dyDescent="0.25">
      <c r="A65" s="9">
        <v>59</v>
      </c>
      <c r="B65" s="21" t="s">
        <v>77</v>
      </c>
      <c r="C65" s="11">
        <v>240000</v>
      </c>
      <c r="D65" s="9">
        <v>426900</v>
      </c>
      <c r="E65" s="11">
        <f t="shared" si="2"/>
        <v>200000</v>
      </c>
      <c r="F65" s="35" t="s">
        <v>11</v>
      </c>
      <c r="G65" s="9" t="s">
        <v>18</v>
      </c>
    </row>
    <row r="66" spans="1:7" ht="20.100000000000001" customHeight="1" x14ac:dyDescent="0.25">
      <c r="A66" s="9">
        <v>60</v>
      </c>
      <c r="B66" s="21" t="s">
        <v>95</v>
      </c>
      <c r="C66" s="11">
        <f>50000*1.2</f>
        <v>60000</v>
      </c>
      <c r="D66" s="9"/>
      <c r="E66" s="11">
        <v>50000</v>
      </c>
      <c r="F66" s="35"/>
      <c r="G66" s="9"/>
    </row>
    <row r="67" spans="1:7" ht="20.100000000000001" customHeight="1" x14ac:dyDescent="0.25">
      <c r="A67" s="9">
        <v>61</v>
      </c>
      <c r="B67" s="21" t="s">
        <v>96</v>
      </c>
      <c r="C67" s="11">
        <f>E67*1.2</f>
        <v>180000</v>
      </c>
      <c r="D67" s="9"/>
      <c r="E67" s="11">
        <v>150000</v>
      </c>
      <c r="F67" s="35"/>
      <c r="G67" s="9"/>
    </row>
    <row r="68" spans="1:7" ht="20.100000000000001" customHeight="1" x14ac:dyDescent="0.25">
      <c r="A68" s="9">
        <v>62</v>
      </c>
      <c r="B68" s="10" t="s">
        <v>20</v>
      </c>
      <c r="C68" s="11">
        <v>96000</v>
      </c>
      <c r="D68" s="9">
        <v>425112</v>
      </c>
      <c r="E68" s="11">
        <f>C68/1.2</f>
        <v>80000</v>
      </c>
      <c r="F68" s="35" t="s">
        <v>11</v>
      </c>
      <c r="G68" s="9" t="s">
        <v>18</v>
      </c>
    </row>
    <row r="69" spans="1:7" s="15" customFormat="1" ht="9.9499999999999993" customHeight="1" x14ac:dyDescent="0.25">
      <c r="B69" s="16"/>
      <c r="C69" s="17"/>
      <c r="E69" s="17"/>
      <c r="F69" s="36"/>
    </row>
    <row r="70" spans="1:7" s="8" customFormat="1" ht="20.100000000000001" customHeight="1" x14ac:dyDescent="0.25">
      <c r="A70" s="5"/>
      <c r="B70" s="6" t="s">
        <v>78</v>
      </c>
      <c r="C70" s="7">
        <f>SUM(C71)</f>
        <v>5500000</v>
      </c>
      <c r="D70" s="5"/>
      <c r="E70" s="7">
        <f>SUM(E71)</f>
        <v>4583333.333333334</v>
      </c>
      <c r="F70" s="34"/>
      <c r="G70" s="5"/>
    </row>
    <row r="71" spans="1:7" s="24" customFormat="1" ht="24.95" customHeight="1" x14ac:dyDescent="0.25">
      <c r="A71" s="22">
        <v>62</v>
      </c>
      <c r="B71" s="20" t="s">
        <v>79</v>
      </c>
      <c r="C71" s="23">
        <v>5500000</v>
      </c>
      <c r="D71" s="22"/>
      <c r="E71" s="23">
        <f>C71/1.2</f>
        <v>4583333.333333334</v>
      </c>
      <c r="F71" s="35" t="s">
        <v>16</v>
      </c>
      <c r="G71" s="22" t="s">
        <v>12</v>
      </c>
    </row>
    <row r="72" spans="1:7" ht="9.9499999999999993" customHeight="1" x14ac:dyDescent="0.25">
      <c r="A72" s="15"/>
      <c r="B72" s="16"/>
      <c r="C72" s="17"/>
      <c r="D72" s="15"/>
      <c r="E72" s="17"/>
      <c r="F72" s="36"/>
      <c r="G72" s="15"/>
    </row>
    <row r="73" spans="1:7" s="25" customFormat="1" ht="24.95" customHeight="1" x14ac:dyDescent="0.25">
      <c r="A73" s="40" t="s">
        <v>80</v>
      </c>
      <c r="B73" s="40"/>
      <c r="C73" s="40"/>
      <c r="D73" s="40"/>
      <c r="E73" s="40"/>
      <c r="F73" s="40"/>
      <c r="G73" s="40"/>
    </row>
    <row r="74" spans="1:7" ht="20.100000000000001" customHeight="1" x14ac:dyDescent="0.25">
      <c r="A74" s="9">
        <v>1</v>
      </c>
      <c r="B74" s="10" t="s">
        <v>81</v>
      </c>
      <c r="C74" s="11">
        <v>19918000</v>
      </c>
      <c r="D74" s="9">
        <v>421210</v>
      </c>
      <c r="E74" s="11"/>
      <c r="F74" s="35"/>
      <c r="G74" s="9"/>
    </row>
    <row r="75" spans="1:7" ht="20.100000000000001" customHeight="1" x14ac:dyDescent="0.25">
      <c r="A75" s="9">
        <v>2</v>
      </c>
      <c r="B75" s="10" t="s">
        <v>82</v>
      </c>
      <c r="C75" s="11">
        <v>18700386</v>
      </c>
      <c r="D75" s="9">
        <v>421225</v>
      </c>
      <c r="E75" s="11"/>
      <c r="F75" s="35"/>
      <c r="G75" s="9"/>
    </row>
    <row r="76" spans="1:7" ht="20.100000000000001" customHeight="1" x14ac:dyDescent="0.25">
      <c r="A76" s="9">
        <v>3</v>
      </c>
      <c r="B76" s="10" t="s">
        <v>83</v>
      </c>
      <c r="C76" s="11">
        <v>3097779</v>
      </c>
      <c r="D76" s="9">
        <v>421311</v>
      </c>
      <c r="E76" s="11"/>
      <c r="F76" s="35"/>
      <c r="G76" s="9"/>
    </row>
    <row r="77" spans="1:7" ht="20.100000000000001" customHeight="1" x14ac:dyDescent="0.25">
      <c r="A77" s="9">
        <v>4</v>
      </c>
      <c r="B77" s="10" t="s">
        <v>84</v>
      </c>
      <c r="C77" s="11">
        <v>4186216</v>
      </c>
      <c r="D77" s="9">
        <v>421324</v>
      </c>
      <c r="E77" s="11"/>
      <c r="F77" s="35"/>
      <c r="G77" s="9"/>
    </row>
    <row r="78" spans="1:7" ht="20.100000000000001" customHeight="1" x14ac:dyDescent="0.25">
      <c r="A78" s="9">
        <v>5</v>
      </c>
      <c r="B78" s="10" t="s">
        <v>85</v>
      </c>
      <c r="C78" s="11">
        <v>1860000</v>
      </c>
      <c r="D78" s="9">
        <v>421411</v>
      </c>
      <c r="E78" s="11"/>
      <c r="F78" s="35"/>
      <c r="G78" s="9"/>
    </row>
    <row r="79" spans="1:7" ht="20.100000000000001" customHeight="1" x14ac:dyDescent="0.25">
      <c r="A79" s="9">
        <v>6</v>
      </c>
      <c r="B79" s="10" t="s">
        <v>86</v>
      </c>
      <c r="C79" s="11">
        <v>23563000</v>
      </c>
      <c r="D79" s="9"/>
      <c r="E79" s="11"/>
      <c r="F79" s="35"/>
      <c r="G79" s="9"/>
    </row>
  </sheetData>
  <mergeCells count="2">
    <mergeCell ref="A1:G1"/>
    <mergeCell ref="A73:G73"/>
  </mergeCells>
  <pageMargins left="0.7" right="0.7" top="0.75" bottom="0.75" header="0.3" footer="0.3"/>
  <pageSetup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topLeftCell="A2" workbookViewId="0">
      <selection activeCell="B48" sqref="B48"/>
    </sheetView>
  </sheetViews>
  <sheetFormatPr defaultRowHeight="15" x14ac:dyDescent="0.25"/>
  <cols>
    <col min="1" max="1" width="4.7109375" style="14" customWidth="1"/>
    <col min="2" max="2" width="44.7109375" style="26" customWidth="1"/>
    <col min="3" max="3" width="15.7109375" style="27" customWidth="1"/>
    <col min="4" max="4" width="10.7109375" style="14" customWidth="1"/>
    <col min="5" max="5" width="15.7109375" style="27" customWidth="1"/>
    <col min="6" max="6" width="15.7109375" style="37" customWidth="1"/>
    <col min="7" max="7" width="12.28515625" style="14" customWidth="1"/>
    <col min="8" max="16384" width="9.140625" style="14"/>
  </cols>
  <sheetData>
    <row r="1" spans="1:7" s="32" customFormat="1" ht="24.95" customHeight="1" x14ac:dyDescent="0.25">
      <c r="A1" s="39" t="s">
        <v>98</v>
      </c>
      <c r="B1" s="39"/>
      <c r="C1" s="39"/>
      <c r="D1" s="39"/>
      <c r="E1" s="39"/>
      <c r="F1" s="39"/>
      <c r="G1" s="39"/>
    </row>
    <row r="2" spans="1:7" s="4" customFormat="1" ht="50.25" customHeight="1" x14ac:dyDescent="0.25">
      <c r="A2" s="1" t="s">
        <v>0</v>
      </c>
      <c r="B2" s="1" t="s">
        <v>1</v>
      </c>
      <c r="C2" s="2" t="s">
        <v>2</v>
      </c>
      <c r="D2" s="3" t="s">
        <v>3</v>
      </c>
      <c r="E2" s="2" t="s">
        <v>4</v>
      </c>
      <c r="F2" s="33" t="s">
        <v>5</v>
      </c>
      <c r="G2" s="1" t="s">
        <v>6</v>
      </c>
    </row>
    <row r="3" spans="1:7" s="30" customFormat="1" ht="20.100000000000001" customHeight="1" x14ac:dyDescent="0.25">
      <c r="A3" s="28"/>
      <c r="B3" s="31" t="s">
        <v>88</v>
      </c>
      <c r="C3" s="29">
        <f>C4+C22</f>
        <v>21860400</v>
      </c>
      <c r="D3" s="29"/>
      <c r="E3" s="29">
        <f>E4+E22</f>
        <v>18270030.303030305</v>
      </c>
      <c r="F3" s="34"/>
      <c r="G3" s="28"/>
    </row>
    <row r="4" spans="1:7" s="8" customFormat="1" ht="20.100000000000001" customHeight="1" x14ac:dyDescent="0.25">
      <c r="A4" s="5"/>
      <c r="B4" s="6" t="s">
        <v>9</v>
      </c>
      <c r="C4" s="7">
        <f>SUM(C5:C20)</f>
        <v>8572936</v>
      </c>
      <c r="D4" s="7"/>
      <c r="E4" s="7">
        <f>SUM(E5:E20)</f>
        <v>7197143.6363636367</v>
      </c>
      <c r="F4" s="34"/>
      <c r="G4" s="5"/>
    </row>
    <row r="5" spans="1:7" ht="20.100000000000001" customHeight="1" x14ac:dyDescent="0.25">
      <c r="A5" s="9">
        <v>1</v>
      </c>
      <c r="B5" s="10" t="s">
        <v>10</v>
      </c>
      <c r="C5" s="11">
        <v>1200000</v>
      </c>
      <c r="D5" s="9">
        <v>421222</v>
      </c>
      <c r="E5" s="38">
        <v>1000000</v>
      </c>
      <c r="F5" s="13" t="s">
        <v>102</v>
      </c>
      <c r="G5" s="9" t="s">
        <v>12</v>
      </c>
    </row>
    <row r="6" spans="1:7" ht="20.100000000000001" customHeight="1" x14ac:dyDescent="0.25">
      <c r="A6" s="9">
        <v>2</v>
      </c>
      <c r="B6" s="10" t="s">
        <v>19</v>
      </c>
      <c r="C6" s="11">
        <v>480000</v>
      </c>
      <c r="D6" s="9">
        <v>425112</v>
      </c>
      <c r="E6" s="38">
        <f t="shared" ref="E6:E16" si="0">C6/1.2</f>
        <v>400000</v>
      </c>
      <c r="F6" s="13" t="s">
        <v>102</v>
      </c>
      <c r="G6" s="9" t="s">
        <v>18</v>
      </c>
    </row>
    <row r="7" spans="1:7" ht="20.100000000000001" customHeight="1" x14ac:dyDescent="0.25">
      <c r="A7" s="9">
        <v>3</v>
      </c>
      <c r="B7" s="10" t="s">
        <v>99</v>
      </c>
      <c r="C7" s="11">
        <v>78936</v>
      </c>
      <c r="D7" s="9">
        <v>425112</v>
      </c>
      <c r="E7" s="38">
        <f t="shared" si="0"/>
        <v>65780</v>
      </c>
      <c r="F7" s="13" t="s">
        <v>102</v>
      </c>
      <c r="G7" s="9" t="s">
        <v>18</v>
      </c>
    </row>
    <row r="8" spans="1:7" ht="20.100000000000001" customHeight="1" x14ac:dyDescent="0.25">
      <c r="A8" s="9">
        <v>4</v>
      </c>
      <c r="B8" s="10" t="s">
        <v>22</v>
      </c>
      <c r="C8" s="11">
        <v>540000</v>
      </c>
      <c r="D8" s="9">
        <v>425113</v>
      </c>
      <c r="E8" s="38">
        <f t="shared" si="0"/>
        <v>450000</v>
      </c>
      <c r="F8" s="13" t="s">
        <v>102</v>
      </c>
      <c r="G8" s="9" t="s">
        <v>18</v>
      </c>
    </row>
    <row r="9" spans="1:7" ht="20.100000000000001" customHeight="1" x14ac:dyDescent="0.25">
      <c r="A9" s="9">
        <v>5</v>
      </c>
      <c r="B9" s="10" t="s">
        <v>23</v>
      </c>
      <c r="C9" s="11">
        <v>600000</v>
      </c>
      <c r="D9" s="9">
        <v>425115</v>
      </c>
      <c r="E9" s="38">
        <f t="shared" si="0"/>
        <v>500000</v>
      </c>
      <c r="F9" s="13" t="s">
        <v>102</v>
      </c>
      <c r="G9" s="9" t="s">
        <v>18</v>
      </c>
    </row>
    <row r="10" spans="1:7" ht="20.100000000000001" customHeight="1" x14ac:dyDescent="0.25">
      <c r="A10" s="9">
        <v>6</v>
      </c>
      <c r="B10" s="10" t="s">
        <v>26</v>
      </c>
      <c r="C10" s="11">
        <v>600000</v>
      </c>
      <c r="D10" s="9">
        <v>425117</v>
      </c>
      <c r="E10" s="38">
        <f t="shared" si="0"/>
        <v>500000</v>
      </c>
      <c r="F10" s="13" t="s">
        <v>102</v>
      </c>
      <c r="G10" s="9" t="s">
        <v>18</v>
      </c>
    </row>
    <row r="11" spans="1:7" ht="20.100000000000001" customHeight="1" x14ac:dyDescent="0.25">
      <c r="A11" s="9">
        <v>7</v>
      </c>
      <c r="B11" s="10" t="s">
        <v>30</v>
      </c>
      <c r="C11" s="11">
        <v>840000</v>
      </c>
      <c r="D11" s="9">
        <v>426491</v>
      </c>
      <c r="E11" s="38">
        <f t="shared" si="0"/>
        <v>700000</v>
      </c>
      <c r="F11" s="13" t="s">
        <v>102</v>
      </c>
      <c r="G11" s="9" t="s">
        <v>18</v>
      </c>
    </row>
    <row r="12" spans="1:7" ht="20.100000000000001" customHeight="1" x14ac:dyDescent="0.25">
      <c r="A12" s="9">
        <v>8</v>
      </c>
      <c r="B12" s="10" t="s">
        <v>31</v>
      </c>
      <c r="C12" s="11">
        <v>720000</v>
      </c>
      <c r="D12" s="9">
        <v>426491</v>
      </c>
      <c r="E12" s="38">
        <v>600000</v>
      </c>
      <c r="F12" s="13" t="s">
        <v>102</v>
      </c>
      <c r="G12" s="9" t="s">
        <v>18</v>
      </c>
    </row>
    <row r="13" spans="1:7" ht="20.100000000000001" customHeight="1" x14ac:dyDescent="0.25">
      <c r="A13" s="9">
        <v>9</v>
      </c>
      <c r="B13" s="10" t="s">
        <v>33</v>
      </c>
      <c r="C13" s="11">
        <v>720000</v>
      </c>
      <c r="D13" s="9">
        <v>426812</v>
      </c>
      <c r="E13" s="38">
        <v>600000</v>
      </c>
      <c r="F13" s="13" t="s">
        <v>102</v>
      </c>
      <c r="G13" s="9" t="s">
        <v>25</v>
      </c>
    </row>
    <row r="14" spans="1:7" ht="20.100000000000001" customHeight="1" x14ac:dyDescent="0.25">
      <c r="A14" s="9">
        <v>10</v>
      </c>
      <c r="B14" s="10" t="s">
        <v>35</v>
      </c>
      <c r="C14" s="11">
        <v>144000</v>
      </c>
      <c r="D14" s="9">
        <v>426900</v>
      </c>
      <c r="E14" s="38">
        <v>120000</v>
      </c>
      <c r="F14" s="13" t="s">
        <v>102</v>
      </c>
      <c r="G14" s="9" t="s">
        <v>28</v>
      </c>
    </row>
    <row r="15" spans="1:7" ht="20.100000000000001" customHeight="1" x14ac:dyDescent="0.25">
      <c r="A15" s="9">
        <v>11</v>
      </c>
      <c r="B15" s="10" t="s">
        <v>38</v>
      </c>
      <c r="C15" s="11">
        <v>420000</v>
      </c>
      <c r="D15" s="9">
        <v>426900</v>
      </c>
      <c r="E15" s="38">
        <f t="shared" si="0"/>
        <v>350000</v>
      </c>
      <c r="F15" s="13" t="s">
        <v>102</v>
      </c>
      <c r="G15" s="9" t="s">
        <v>18</v>
      </c>
    </row>
    <row r="16" spans="1:7" ht="20.100000000000001" customHeight="1" x14ac:dyDescent="0.25">
      <c r="A16" s="9">
        <v>12</v>
      </c>
      <c r="B16" s="10" t="s">
        <v>39</v>
      </c>
      <c r="C16" s="11">
        <v>150000</v>
      </c>
      <c r="D16" s="9"/>
      <c r="E16" s="38">
        <f t="shared" si="0"/>
        <v>125000</v>
      </c>
      <c r="F16" s="13" t="s">
        <v>102</v>
      </c>
      <c r="G16" s="9" t="s">
        <v>18</v>
      </c>
    </row>
    <row r="17" spans="1:7" ht="20.100000000000001" customHeight="1" x14ac:dyDescent="0.25">
      <c r="A17" s="9">
        <v>13</v>
      </c>
      <c r="B17" s="10" t="s">
        <v>44</v>
      </c>
      <c r="C17" s="11">
        <v>700000</v>
      </c>
      <c r="D17" s="9"/>
      <c r="E17" s="38">
        <f>C17/1.1</f>
        <v>636363.63636363635</v>
      </c>
      <c r="F17" s="13" t="s">
        <v>102</v>
      </c>
      <c r="G17" s="9" t="s">
        <v>28</v>
      </c>
    </row>
    <row r="18" spans="1:7" ht="20.100000000000001" customHeight="1" x14ac:dyDescent="0.25">
      <c r="A18" s="9">
        <v>14</v>
      </c>
      <c r="B18" s="10" t="s">
        <v>106</v>
      </c>
      <c r="C18" s="11">
        <v>240000</v>
      </c>
      <c r="D18" s="9"/>
      <c r="E18" s="38">
        <v>200000</v>
      </c>
      <c r="F18" s="13" t="s">
        <v>102</v>
      </c>
      <c r="G18" s="9" t="s">
        <v>12</v>
      </c>
    </row>
    <row r="19" spans="1:7" ht="20.100000000000001" customHeight="1" x14ac:dyDescent="0.25">
      <c r="A19" s="9">
        <v>15</v>
      </c>
      <c r="B19" s="10" t="s">
        <v>103</v>
      </c>
      <c r="C19" s="11">
        <v>900000</v>
      </c>
      <c r="D19" s="9"/>
      <c r="E19" s="38">
        <v>750000</v>
      </c>
      <c r="F19" s="13" t="s">
        <v>102</v>
      </c>
      <c r="G19" s="9" t="s">
        <v>28</v>
      </c>
    </row>
    <row r="20" spans="1:7" ht="20.100000000000001" customHeight="1" x14ac:dyDescent="0.25">
      <c r="A20" s="9">
        <v>16</v>
      </c>
      <c r="B20" s="10" t="s">
        <v>107</v>
      </c>
      <c r="C20" s="11">
        <v>240000</v>
      </c>
      <c r="D20" s="9"/>
      <c r="E20" s="38">
        <v>200000</v>
      </c>
      <c r="F20" s="13" t="s">
        <v>102</v>
      </c>
      <c r="G20" s="9" t="s">
        <v>28</v>
      </c>
    </row>
    <row r="21" spans="1:7" s="15" customFormat="1" x14ac:dyDescent="0.25">
      <c r="B21" s="16"/>
      <c r="C21" s="17"/>
      <c r="E21" s="17"/>
      <c r="F21" s="36"/>
    </row>
    <row r="22" spans="1:7" s="19" customFormat="1" ht="20.100000000000001" customHeight="1" x14ac:dyDescent="0.25">
      <c r="A22" s="18"/>
      <c r="B22" s="6" t="s">
        <v>45</v>
      </c>
      <c r="C22" s="7">
        <f>SUM(C23:C52)</f>
        <v>13287464</v>
      </c>
      <c r="D22" s="7"/>
      <c r="E22" s="7">
        <f>SUM(E23:E52)</f>
        <v>11072886.666666668</v>
      </c>
      <c r="F22" s="33"/>
      <c r="G22" s="18"/>
    </row>
    <row r="23" spans="1:7" ht="20.100000000000001" customHeight="1" x14ac:dyDescent="0.25">
      <c r="A23" s="9">
        <v>17</v>
      </c>
      <c r="B23" s="10" t="s">
        <v>46</v>
      </c>
      <c r="C23" s="38">
        <v>300000</v>
      </c>
      <c r="D23" s="9">
        <v>421321</v>
      </c>
      <c r="E23" s="11">
        <f>C23/1.2</f>
        <v>250000</v>
      </c>
      <c r="F23" s="13" t="s">
        <v>102</v>
      </c>
      <c r="G23" s="9" t="s">
        <v>25</v>
      </c>
    </row>
    <row r="24" spans="1:7" ht="20.100000000000001" customHeight="1" x14ac:dyDescent="0.25">
      <c r="A24" s="9">
        <v>18</v>
      </c>
      <c r="B24" s="10" t="s">
        <v>47</v>
      </c>
      <c r="C24" s="38">
        <v>96000</v>
      </c>
      <c r="D24" s="9">
        <v>321322</v>
      </c>
      <c r="E24" s="11">
        <f t="shared" ref="E24:E52" si="1">C24/1.2</f>
        <v>80000</v>
      </c>
      <c r="F24" s="13" t="s">
        <v>102</v>
      </c>
      <c r="G24" s="9" t="s">
        <v>25</v>
      </c>
    </row>
    <row r="25" spans="1:7" ht="30" x14ac:dyDescent="0.25">
      <c r="A25" s="9">
        <v>19</v>
      </c>
      <c r="B25" s="20" t="s">
        <v>49</v>
      </c>
      <c r="C25" s="38">
        <v>1188000</v>
      </c>
      <c r="D25" s="9">
        <v>421412</v>
      </c>
      <c r="E25" s="11">
        <f t="shared" si="1"/>
        <v>990000</v>
      </c>
      <c r="F25" s="13" t="s">
        <v>102</v>
      </c>
      <c r="G25" s="9" t="s">
        <v>12</v>
      </c>
    </row>
    <row r="26" spans="1:7" ht="20.100000000000001" customHeight="1" x14ac:dyDescent="0.25">
      <c r="A26" s="9">
        <v>20</v>
      </c>
      <c r="B26" s="10" t="s">
        <v>50</v>
      </c>
      <c r="C26" s="38">
        <v>240000</v>
      </c>
      <c r="D26" s="9"/>
      <c r="E26" s="11">
        <f t="shared" si="1"/>
        <v>200000</v>
      </c>
      <c r="F26" s="13" t="s">
        <v>102</v>
      </c>
      <c r="G26" s="9" t="s">
        <v>28</v>
      </c>
    </row>
    <row r="27" spans="1:7" ht="20.100000000000001" customHeight="1" x14ac:dyDescent="0.25">
      <c r="A27" s="9">
        <v>21</v>
      </c>
      <c r="B27" s="10" t="s">
        <v>51</v>
      </c>
      <c r="C27" s="38">
        <v>144000</v>
      </c>
      <c r="D27" s="9"/>
      <c r="E27" s="11">
        <f t="shared" si="1"/>
        <v>120000</v>
      </c>
      <c r="F27" s="13" t="s">
        <v>102</v>
      </c>
      <c r="G27" s="9" t="s">
        <v>18</v>
      </c>
    </row>
    <row r="28" spans="1:7" ht="20.100000000000001" customHeight="1" x14ac:dyDescent="0.25">
      <c r="A28" s="9">
        <v>22</v>
      </c>
      <c r="B28" s="10" t="s">
        <v>52</v>
      </c>
      <c r="C28" s="38">
        <v>600000</v>
      </c>
      <c r="D28" s="9">
        <v>421414</v>
      </c>
      <c r="E28" s="11">
        <f t="shared" si="1"/>
        <v>500000</v>
      </c>
      <c r="F28" s="13" t="s">
        <v>102</v>
      </c>
      <c r="G28" s="9" t="s">
        <v>12</v>
      </c>
    </row>
    <row r="29" spans="1:7" ht="20.100000000000001" customHeight="1" x14ac:dyDescent="0.25">
      <c r="A29" s="9">
        <v>23</v>
      </c>
      <c r="B29" s="10" t="s">
        <v>53</v>
      </c>
      <c r="C29" s="38">
        <v>1500000</v>
      </c>
      <c r="D29" s="9">
        <v>421500</v>
      </c>
      <c r="E29" s="11">
        <f t="shared" si="1"/>
        <v>1250000</v>
      </c>
      <c r="F29" s="13" t="s">
        <v>102</v>
      </c>
      <c r="G29" s="9" t="s">
        <v>28</v>
      </c>
    </row>
    <row r="30" spans="1:7" ht="20.100000000000001" customHeight="1" x14ac:dyDescent="0.25">
      <c r="A30" s="9">
        <v>24</v>
      </c>
      <c r="B30" s="21" t="s">
        <v>55</v>
      </c>
      <c r="C30" s="38">
        <v>266400</v>
      </c>
      <c r="D30" s="9">
        <v>423212</v>
      </c>
      <c r="E30" s="11">
        <f t="shared" si="1"/>
        <v>222000</v>
      </c>
      <c r="F30" s="13" t="s">
        <v>102</v>
      </c>
      <c r="G30" s="9" t="s">
        <v>25</v>
      </c>
    </row>
    <row r="31" spans="1:7" ht="20.100000000000001" customHeight="1" x14ac:dyDescent="0.25">
      <c r="A31" s="9">
        <v>25</v>
      </c>
      <c r="B31" s="10" t="s">
        <v>56</v>
      </c>
      <c r="C31" s="38">
        <v>780000</v>
      </c>
      <c r="D31" s="9">
        <v>424331</v>
      </c>
      <c r="E31" s="11">
        <f t="shared" si="1"/>
        <v>650000</v>
      </c>
      <c r="F31" s="13" t="s">
        <v>102</v>
      </c>
      <c r="G31" s="9" t="s">
        <v>25</v>
      </c>
    </row>
    <row r="32" spans="1:7" ht="20.100000000000001" customHeight="1" x14ac:dyDescent="0.25">
      <c r="A32" s="9">
        <v>26</v>
      </c>
      <c r="B32" s="21" t="s">
        <v>100</v>
      </c>
      <c r="C32" s="38">
        <v>360000</v>
      </c>
      <c r="D32" s="9">
        <v>424331</v>
      </c>
      <c r="E32" s="11">
        <f t="shared" si="1"/>
        <v>300000</v>
      </c>
      <c r="F32" s="13" t="s">
        <v>102</v>
      </c>
      <c r="G32" s="9" t="s">
        <v>25</v>
      </c>
    </row>
    <row r="33" spans="1:7" ht="20.100000000000001" customHeight="1" x14ac:dyDescent="0.25">
      <c r="A33" s="9">
        <v>27</v>
      </c>
      <c r="B33" s="10" t="s">
        <v>20</v>
      </c>
      <c r="C33" s="38">
        <v>120000</v>
      </c>
      <c r="D33" s="9">
        <v>425117</v>
      </c>
      <c r="E33" s="11">
        <f t="shared" si="1"/>
        <v>100000</v>
      </c>
      <c r="F33" s="13" t="s">
        <v>102</v>
      </c>
      <c r="G33" s="9" t="s">
        <v>25</v>
      </c>
    </row>
    <row r="34" spans="1:7" ht="20.100000000000001" customHeight="1" x14ac:dyDescent="0.25">
      <c r="A34" s="9">
        <v>28</v>
      </c>
      <c r="B34" s="10" t="s">
        <v>60</v>
      </c>
      <c r="C34" s="38">
        <v>620000</v>
      </c>
      <c r="D34" s="9">
        <v>425211</v>
      </c>
      <c r="E34" s="11">
        <f t="shared" si="1"/>
        <v>516666.66666666669</v>
      </c>
      <c r="F34" s="13" t="s">
        <v>102</v>
      </c>
      <c r="G34" s="9" t="s">
        <v>25</v>
      </c>
    </row>
    <row r="35" spans="1:7" ht="20.100000000000001" customHeight="1" x14ac:dyDescent="0.25">
      <c r="A35" s="9">
        <v>29</v>
      </c>
      <c r="B35" s="10" t="s">
        <v>61</v>
      </c>
      <c r="C35" s="38">
        <v>240000</v>
      </c>
      <c r="D35" s="9">
        <v>425211</v>
      </c>
      <c r="E35" s="11">
        <f t="shared" si="1"/>
        <v>200000</v>
      </c>
      <c r="F35" s="13" t="s">
        <v>102</v>
      </c>
      <c r="G35" s="9" t="s">
        <v>28</v>
      </c>
    </row>
    <row r="36" spans="1:7" ht="20.100000000000001" customHeight="1" x14ac:dyDescent="0.25">
      <c r="A36" s="9">
        <v>30</v>
      </c>
      <c r="B36" s="10" t="s">
        <v>62</v>
      </c>
      <c r="C36" s="38">
        <v>120000</v>
      </c>
      <c r="D36" s="9">
        <v>425211</v>
      </c>
      <c r="E36" s="11">
        <f t="shared" si="1"/>
        <v>100000</v>
      </c>
      <c r="F36" s="13" t="s">
        <v>102</v>
      </c>
      <c r="G36" s="9" t="s">
        <v>12</v>
      </c>
    </row>
    <row r="37" spans="1:7" ht="20.100000000000001" customHeight="1" x14ac:dyDescent="0.25">
      <c r="A37" s="9">
        <v>31</v>
      </c>
      <c r="B37" s="10" t="s">
        <v>63</v>
      </c>
      <c r="C37" s="38">
        <v>360000</v>
      </c>
      <c r="D37" s="9">
        <v>425211</v>
      </c>
      <c r="E37" s="11">
        <f t="shared" si="1"/>
        <v>300000</v>
      </c>
      <c r="F37" s="13" t="s">
        <v>102</v>
      </c>
      <c r="G37" s="9" t="s">
        <v>12</v>
      </c>
    </row>
    <row r="38" spans="1:7" ht="20.100000000000001" customHeight="1" x14ac:dyDescent="0.25">
      <c r="A38" s="9">
        <v>32</v>
      </c>
      <c r="B38" s="10" t="s">
        <v>64</v>
      </c>
      <c r="C38" s="38">
        <v>420000</v>
      </c>
      <c r="D38" s="9">
        <v>425211</v>
      </c>
      <c r="E38" s="11">
        <f t="shared" si="1"/>
        <v>350000</v>
      </c>
      <c r="F38" s="13" t="s">
        <v>102</v>
      </c>
      <c r="G38" s="9" t="s">
        <v>12</v>
      </c>
    </row>
    <row r="39" spans="1:7" ht="20.100000000000001" customHeight="1" x14ac:dyDescent="0.25">
      <c r="A39" s="9">
        <v>33</v>
      </c>
      <c r="B39" s="10" t="s">
        <v>65</v>
      </c>
      <c r="C39" s="38">
        <v>420000</v>
      </c>
      <c r="D39" s="9">
        <v>425222</v>
      </c>
      <c r="E39" s="11">
        <f t="shared" si="1"/>
        <v>350000</v>
      </c>
      <c r="F39" s="13" t="s">
        <v>102</v>
      </c>
      <c r="G39" s="9" t="s">
        <v>18</v>
      </c>
    </row>
    <row r="40" spans="1:7" ht="20.100000000000001" customHeight="1" x14ac:dyDescent="0.25">
      <c r="A40" s="9">
        <v>34</v>
      </c>
      <c r="B40" s="10" t="s">
        <v>66</v>
      </c>
      <c r="C40" s="38">
        <v>756000</v>
      </c>
      <c r="D40" s="9">
        <v>425222</v>
      </c>
      <c r="E40" s="11">
        <v>630000</v>
      </c>
      <c r="F40" s="13" t="s">
        <v>102</v>
      </c>
      <c r="G40" s="9" t="s">
        <v>28</v>
      </c>
    </row>
    <row r="41" spans="1:7" ht="20.100000000000001" customHeight="1" x14ac:dyDescent="0.25">
      <c r="A41" s="9">
        <v>35</v>
      </c>
      <c r="B41" s="10" t="s">
        <v>67</v>
      </c>
      <c r="C41" s="38">
        <v>24000</v>
      </c>
      <c r="D41" s="9">
        <v>425222</v>
      </c>
      <c r="E41" s="11">
        <f t="shared" si="1"/>
        <v>20000</v>
      </c>
      <c r="F41" s="13" t="s">
        <v>102</v>
      </c>
      <c r="G41" s="9" t="s">
        <v>25</v>
      </c>
    </row>
    <row r="42" spans="1:7" ht="20.100000000000001" customHeight="1" x14ac:dyDescent="0.25">
      <c r="A42" s="9">
        <v>36</v>
      </c>
      <c r="B42" s="10" t="s">
        <v>69</v>
      </c>
      <c r="C42" s="38">
        <v>996000</v>
      </c>
      <c r="D42" s="9">
        <v>425250</v>
      </c>
      <c r="E42" s="11">
        <f t="shared" si="1"/>
        <v>830000</v>
      </c>
      <c r="F42" s="13" t="s">
        <v>102</v>
      </c>
      <c r="G42" s="9" t="s">
        <v>12</v>
      </c>
    </row>
    <row r="43" spans="1:7" ht="20.100000000000001" customHeight="1" x14ac:dyDescent="0.25">
      <c r="A43" s="9">
        <v>37</v>
      </c>
      <c r="B43" s="10" t="s">
        <v>70</v>
      </c>
      <c r="C43" s="38">
        <v>720000</v>
      </c>
      <c r="D43" s="9">
        <v>426491</v>
      </c>
      <c r="E43" s="11">
        <f t="shared" si="1"/>
        <v>600000</v>
      </c>
      <c r="F43" s="13" t="s">
        <v>102</v>
      </c>
      <c r="G43" s="9" t="s">
        <v>25</v>
      </c>
    </row>
    <row r="44" spans="1:7" ht="20.100000000000001" customHeight="1" x14ac:dyDescent="0.25">
      <c r="A44" s="9">
        <v>38</v>
      </c>
      <c r="B44" s="10" t="s">
        <v>71</v>
      </c>
      <c r="C44" s="38">
        <v>240000</v>
      </c>
      <c r="D44" s="9">
        <v>426491</v>
      </c>
      <c r="E44" s="11">
        <f t="shared" si="1"/>
        <v>200000</v>
      </c>
      <c r="F44" s="13" t="s">
        <v>102</v>
      </c>
      <c r="G44" s="9" t="s">
        <v>25</v>
      </c>
    </row>
    <row r="45" spans="1:7" ht="20.100000000000001" customHeight="1" x14ac:dyDescent="0.25">
      <c r="A45" s="9">
        <v>39</v>
      </c>
      <c r="B45" s="21" t="s">
        <v>72</v>
      </c>
      <c r="C45" s="38">
        <v>521064</v>
      </c>
      <c r="D45" s="9">
        <v>426811</v>
      </c>
      <c r="E45" s="11">
        <f t="shared" si="1"/>
        <v>434220</v>
      </c>
      <c r="F45" s="13" t="s">
        <v>102</v>
      </c>
      <c r="G45" s="9" t="s">
        <v>25</v>
      </c>
    </row>
    <row r="46" spans="1:7" ht="20.100000000000001" customHeight="1" x14ac:dyDescent="0.25">
      <c r="A46" s="9">
        <v>40</v>
      </c>
      <c r="B46" s="21" t="s">
        <v>73</v>
      </c>
      <c r="C46" s="38">
        <v>180000</v>
      </c>
      <c r="D46" s="9">
        <v>426900</v>
      </c>
      <c r="E46" s="11">
        <f t="shared" si="1"/>
        <v>150000</v>
      </c>
      <c r="F46" s="13" t="s">
        <v>102</v>
      </c>
      <c r="G46" s="9" t="s">
        <v>25</v>
      </c>
    </row>
    <row r="47" spans="1:7" ht="20.100000000000001" customHeight="1" x14ac:dyDescent="0.25">
      <c r="A47" s="9">
        <v>41</v>
      </c>
      <c r="B47" s="21" t="s">
        <v>74</v>
      </c>
      <c r="C47" s="38">
        <v>156000</v>
      </c>
      <c r="D47" s="9">
        <v>426900</v>
      </c>
      <c r="E47" s="11">
        <f t="shared" si="1"/>
        <v>130000</v>
      </c>
      <c r="F47" s="13" t="s">
        <v>102</v>
      </c>
      <c r="G47" s="9" t="s">
        <v>12</v>
      </c>
    </row>
    <row r="48" spans="1:7" ht="20.100000000000001" customHeight="1" x14ac:dyDescent="0.25">
      <c r="A48" s="9">
        <v>42</v>
      </c>
      <c r="B48" s="21" t="s">
        <v>101</v>
      </c>
      <c r="C48" s="38">
        <v>180000</v>
      </c>
      <c r="D48" s="9">
        <v>426900</v>
      </c>
      <c r="E48" s="11">
        <f t="shared" si="1"/>
        <v>150000</v>
      </c>
      <c r="F48" s="13" t="s">
        <v>102</v>
      </c>
      <c r="G48" s="9" t="s">
        <v>25</v>
      </c>
    </row>
    <row r="49" spans="1:7" ht="20.100000000000001" customHeight="1" x14ac:dyDescent="0.25">
      <c r="A49" s="9">
        <v>43</v>
      </c>
      <c r="B49" s="21" t="s">
        <v>76</v>
      </c>
      <c r="C49" s="38">
        <v>720000</v>
      </c>
      <c r="D49" s="9">
        <v>426900</v>
      </c>
      <c r="E49" s="11">
        <f t="shared" si="1"/>
        <v>600000</v>
      </c>
      <c r="F49" s="13" t="s">
        <v>102</v>
      </c>
      <c r="G49" s="9" t="s">
        <v>18</v>
      </c>
    </row>
    <row r="50" spans="1:7" ht="20.100000000000001" customHeight="1" x14ac:dyDescent="0.25">
      <c r="A50" s="9">
        <v>44</v>
      </c>
      <c r="B50" s="21" t="s">
        <v>77</v>
      </c>
      <c r="C50" s="38">
        <v>300000</v>
      </c>
      <c r="D50" s="9">
        <v>426900</v>
      </c>
      <c r="E50" s="11">
        <f t="shared" ref="E50:E51" si="2">C50/1.2</f>
        <v>250000</v>
      </c>
      <c r="F50" s="13" t="s">
        <v>102</v>
      </c>
      <c r="G50" s="9" t="s">
        <v>18</v>
      </c>
    </row>
    <row r="51" spans="1:7" ht="20.100000000000001" customHeight="1" x14ac:dyDescent="0.25">
      <c r="A51" s="9">
        <v>45</v>
      </c>
      <c r="B51" s="21" t="s">
        <v>104</v>
      </c>
      <c r="C51" s="38">
        <v>360000</v>
      </c>
      <c r="D51" s="9"/>
      <c r="E51" s="11">
        <f t="shared" si="2"/>
        <v>300000</v>
      </c>
      <c r="F51" s="13" t="s">
        <v>102</v>
      </c>
      <c r="G51" s="9" t="s">
        <v>18</v>
      </c>
    </row>
    <row r="52" spans="1:7" ht="20.100000000000001" customHeight="1" x14ac:dyDescent="0.25">
      <c r="A52" s="9">
        <v>46</v>
      </c>
      <c r="B52" s="21" t="s">
        <v>105</v>
      </c>
      <c r="C52" s="38">
        <v>360000</v>
      </c>
      <c r="D52" s="9"/>
      <c r="E52" s="11">
        <f t="shared" si="1"/>
        <v>300000</v>
      </c>
      <c r="F52" s="13" t="s">
        <v>102</v>
      </c>
      <c r="G52" s="9" t="s">
        <v>18</v>
      </c>
    </row>
    <row r="53" spans="1:7" s="15" customFormat="1" x14ac:dyDescent="0.25">
      <c r="B53" s="16"/>
      <c r="C53" s="17"/>
      <c r="E53" s="17"/>
      <c r="F53" s="36"/>
    </row>
  </sheetData>
  <mergeCells count="1">
    <mergeCell ref="A1:G1"/>
  </mergeCells>
  <pageMargins left="0.7" right="0.7" top="0.75" bottom="0.75" header="0.3" footer="0.3"/>
  <pageSetup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opLeftCell="A4" workbookViewId="0">
      <selection activeCell="M9" sqref="M9"/>
    </sheetView>
  </sheetViews>
  <sheetFormatPr defaultRowHeight="15" x14ac:dyDescent="0.25"/>
  <cols>
    <col min="1" max="1" width="4.7109375" style="14" customWidth="1"/>
    <col min="2" max="2" width="44.7109375" style="26" customWidth="1"/>
    <col min="3" max="3" width="15.7109375" style="27" customWidth="1"/>
    <col min="4" max="4" width="10.7109375" style="14" customWidth="1"/>
    <col min="5" max="5" width="15.7109375" style="27" customWidth="1"/>
    <col min="6" max="6" width="15.7109375" style="37" customWidth="1"/>
    <col min="7" max="7" width="12.28515625" style="14" customWidth="1"/>
    <col min="8" max="8" width="14.140625" style="14" customWidth="1"/>
    <col min="9" max="9" width="10.7109375" style="14" customWidth="1"/>
    <col min="10" max="16384" width="9.140625" style="14"/>
  </cols>
  <sheetData>
    <row r="1" spans="1:9" s="32" customFormat="1" ht="24.95" customHeight="1" x14ac:dyDescent="0.25">
      <c r="A1" s="39" t="s">
        <v>89</v>
      </c>
      <c r="B1" s="39"/>
      <c r="C1" s="39"/>
      <c r="D1" s="39"/>
      <c r="E1" s="39"/>
      <c r="F1" s="39"/>
      <c r="G1" s="39"/>
      <c r="H1" s="39"/>
      <c r="I1" s="39"/>
    </row>
    <row r="2" spans="1:9" s="4" customFormat="1" ht="50.25" customHeight="1" x14ac:dyDescent="0.25">
      <c r="A2" s="1" t="s">
        <v>0</v>
      </c>
      <c r="B2" s="1" t="s">
        <v>1</v>
      </c>
      <c r="C2" s="2" t="s">
        <v>2</v>
      </c>
      <c r="D2" s="3" t="s">
        <v>3</v>
      </c>
      <c r="E2" s="2" t="s">
        <v>4</v>
      </c>
      <c r="F2" s="33" t="s">
        <v>5</v>
      </c>
      <c r="G2" s="1" t="s">
        <v>6</v>
      </c>
      <c r="H2" s="1" t="s">
        <v>7</v>
      </c>
      <c r="I2" s="1" t="s">
        <v>8</v>
      </c>
    </row>
    <row r="3" spans="1:9" s="30" customFormat="1" ht="20.100000000000001" customHeight="1" x14ac:dyDescent="0.25">
      <c r="A3" s="28"/>
      <c r="B3" s="31" t="s">
        <v>88</v>
      </c>
      <c r="C3" s="29">
        <f>C4+C24</f>
        <v>20395400</v>
      </c>
      <c r="D3" s="29"/>
      <c r="E3" s="29">
        <f t="shared" ref="E3" si="0">E4+E24</f>
        <v>17059803.030303031</v>
      </c>
      <c r="F3" s="34"/>
      <c r="G3" s="28"/>
      <c r="H3" s="28"/>
      <c r="I3" s="28"/>
    </row>
    <row r="4" spans="1:9" s="8" customFormat="1" ht="20.100000000000001" customHeight="1" x14ac:dyDescent="0.25">
      <c r="A4" s="5"/>
      <c r="B4" s="6" t="s">
        <v>9</v>
      </c>
      <c r="C4" s="7">
        <f>SUM(C5:C22)</f>
        <v>8242000</v>
      </c>
      <c r="D4" s="7"/>
      <c r="E4" s="7">
        <f>SUM(E5:E22)</f>
        <v>6931969.6969696973</v>
      </c>
      <c r="F4" s="34"/>
      <c r="G4" s="5"/>
      <c r="H4" s="5"/>
      <c r="I4" s="5"/>
    </row>
    <row r="5" spans="1:9" ht="20.100000000000001" customHeight="1" x14ac:dyDescent="0.25">
      <c r="A5" s="9">
        <v>1</v>
      </c>
      <c r="B5" s="10" t="s">
        <v>10</v>
      </c>
      <c r="C5" s="11">
        <v>1100000</v>
      </c>
      <c r="D5" s="9">
        <v>421222</v>
      </c>
      <c r="E5" s="11">
        <f>C5/1.2</f>
        <v>916666.66666666674</v>
      </c>
      <c r="F5" s="35" t="s">
        <v>11</v>
      </c>
      <c r="G5" s="9" t="s">
        <v>12</v>
      </c>
      <c r="H5" s="12" t="s">
        <v>13</v>
      </c>
      <c r="I5" s="13" t="s">
        <v>14</v>
      </c>
    </row>
    <row r="6" spans="1:9" ht="20.100000000000001" customHeight="1" x14ac:dyDescent="0.25">
      <c r="A6" s="9">
        <v>2</v>
      </c>
      <c r="B6" s="10" t="s">
        <v>19</v>
      </c>
      <c r="C6" s="11">
        <v>480000</v>
      </c>
      <c r="D6" s="9">
        <v>425112</v>
      </c>
      <c r="E6" s="11">
        <f t="shared" ref="E6:E21" si="1">C6/1.2</f>
        <v>400000</v>
      </c>
      <c r="F6" s="35" t="s">
        <v>11</v>
      </c>
      <c r="G6" s="9" t="s">
        <v>18</v>
      </c>
      <c r="H6" s="12" t="s">
        <v>13</v>
      </c>
      <c r="I6" s="13" t="s">
        <v>14</v>
      </c>
    </row>
    <row r="7" spans="1:9" ht="20.100000000000001" customHeight="1" x14ac:dyDescent="0.25">
      <c r="A7" s="9">
        <v>3</v>
      </c>
      <c r="B7" s="10" t="s">
        <v>20</v>
      </c>
      <c r="C7" s="11">
        <v>96000</v>
      </c>
      <c r="D7" s="9">
        <v>425112</v>
      </c>
      <c r="E7" s="11">
        <f t="shared" si="1"/>
        <v>80000</v>
      </c>
      <c r="F7" s="35" t="s">
        <v>11</v>
      </c>
      <c r="G7" s="9" t="s">
        <v>18</v>
      </c>
      <c r="H7" s="12" t="s">
        <v>13</v>
      </c>
      <c r="I7" s="13" t="s">
        <v>14</v>
      </c>
    </row>
    <row r="8" spans="1:9" ht="20.100000000000001" customHeight="1" x14ac:dyDescent="0.25">
      <c r="A8" s="9">
        <v>4</v>
      </c>
      <c r="B8" s="10" t="s">
        <v>21</v>
      </c>
      <c r="C8" s="11">
        <v>60000</v>
      </c>
      <c r="D8" s="9">
        <v>425112</v>
      </c>
      <c r="E8" s="11">
        <f t="shared" si="1"/>
        <v>50000</v>
      </c>
      <c r="F8" s="35" t="s">
        <v>11</v>
      </c>
      <c r="G8" s="9" t="s">
        <v>18</v>
      </c>
      <c r="H8" s="12" t="s">
        <v>13</v>
      </c>
      <c r="I8" s="13" t="s">
        <v>14</v>
      </c>
    </row>
    <row r="9" spans="1:9" ht="20.100000000000001" customHeight="1" x14ac:dyDescent="0.25">
      <c r="A9" s="9">
        <v>5</v>
      </c>
      <c r="B9" s="10" t="s">
        <v>22</v>
      </c>
      <c r="C9" s="11">
        <v>540000</v>
      </c>
      <c r="D9" s="9">
        <v>425113</v>
      </c>
      <c r="E9" s="11">
        <f t="shared" si="1"/>
        <v>450000</v>
      </c>
      <c r="F9" s="35" t="s">
        <v>11</v>
      </c>
      <c r="G9" s="9" t="s">
        <v>18</v>
      </c>
      <c r="H9" s="12" t="s">
        <v>13</v>
      </c>
      <c r="I9" s="13" t="s">
        <v>14</v>
      </c>
    </row>
    <row r="10" spans="1:9" ht="20.100000000000001" customHeight="1" x14ac:dyDescent="0.25">
      <c r="A10" s="9">
        <v>6</v>
      </c>
      <c r="B10" s="10" t="s">
        <v>23</v>
      </c>
      <c r="C10" s="11">
        <v>600000</v>
      </c>
      <c r="D10" s="9">
        <v>425115</v>
      </c>
      <c r="E10" s="11">
        <f t="shared" si="1"/>
        <v>500000</v>
      </c>
      <c r="F10" s="35" t="s">
        <v>11</v>
      </c>
      <c r="G10" s="9" t="s">
        <v>18</v>
      </c>
      <c r="H10" s="12" t="s">
        <v>13</v>
      </c>
      <c r="I10" s="13" t="s">
        <v>14</v>
      </c>
    </row>
    <row r="11" spans="1:9" ht="20.100000000000001" customHeight="1" x14ac:dyDescent="0.25">
      <c r="A11" s="9">
        <v>7</v>
      </c>
      <c r="B11" s="10" t="s">
        <v>24</v>
      </c>
      <c r="C11" s="11">
        <v>120000</v>
      </c>
      <c r="D11" s="9">
        <v>425116</v>
      </c>
      <c r="E11" s="11">
        <f t="shared" si="1"/>
        <v>100000</v>
      </c>
      <c r="F11" s="35" t="s">
        <v>11</v>
      </c>
      <c r="G11" s="9" t="s">
        <v>25</v>
      </c>
      <c r="H11" s="12" t="s">
        <v>13</v>
      </c>
      <c r="I11" s="13" t="s">
        <v>14</v>
      </c>
    </row>
    <row r="12" spans="1:9" ht="20.100000000000001" customHeight="1" x14ac:dyDescent="0.25">
      <c r="A12" s="9">
        <v>8</v>
      </c>
      <c r="B12" s="10" t="s">
        <v>26</v>
      </c>
      <c r="C12" s="11">
        <v>600000</v>
      </c>
      <c r="D12" s="9">
        <v>425117</v>
      </c>
      <c r="E12" s="11">
        <f t="shared" si="1"/>
        <v>500000</v>
      </c>
      <c r="F12" s="35" t="s">
        <v>11</v>
      </c>
      <c r="G12" s="9" t="s">
        <v>18</v>
      </c>
      <c r="H12" s="12" t="s">
        <v>13</v>
      </c>
      <c r="I12" s="13" t="s">
        <v>14</v>
      </c>
    </row>
    <row r="13" spans="1:9" ht="20.100000000000001" customHeight="1" x14ac:dyDescent="0.25">
      <c r="A13" s="9">
        <v>9</v>
      </c>
      <c r="B13" s="10" t="s">
        <v>30</v>
      </c>
      <c r="C13" s="11">
        <v>840000</v>
      </c>
      <c r="D13" s="9">
        <v>426491</v>
      </c>
      <c r="E13" s="11">
        <f t="shared" si="1"/>
        <v>700000</v>
      </c>
      <c r="F13" s="35" t="s">
        <v>11</v>
      </c>
      <c r="G13" s="9" t="s">
        <v>18</v>
      </c>
      <c r="H13" s="12" t="s">
        <v>13</v>
      </c>
      <c r="I13" s="13" t="s">
        <v>14</v>
      </c>
    </row>
    <row r="14" spans="1:9" ht="20.100000000000001" customHeight="1" x14ac:dyDescent="0.25">
      <c r="A14" s="9">
        <v>10</v>
      </c>
      <c r="B14" s="10" t="s">
        <v>31</v>
      </c>
      <c r="C14" s="11">
        <v>600000</v>
      </c>
      <c r="D14" s="9">
        <v>426491</v>
      </c>
      <c r="E14" s="11">
        <f t="shared" si="1"/>
        <v>500000</v>
      </c>
      <c r="F14" s="35" t="s">
        <v>11</v>
      </c>
      <c r="G14" s="9" t="s">
        <v>18</v>
      </c>
      <c r="H14" s="12" t="s">
        <v>13</v>
      </c>
      <c r="I14" s="13" t="s">
        <v>14</v>
      </c>
    </row>
    <row r="15" spans="1:9" ht="20.100000000000001" customHeight="1" x14ac:dyDescent="0.25">
      <c r="A15" s="9">
        <v>11</v>
      </c>
      <c r="B15" s="10" t="s">
        <v>33</v>
      </c>
      <c r="C15" s="11">
        <v>840000</v>
      </c>
      <c r="D15" s="9">
        <v>426812</v>
      </c>
      <c r="E15" s="11">
        <f t="shared" si="1"/>
        <v>700000</v>
      </c>
      <c r="F15" s="35" t="s">
        <v>11</v>
      </c>
      <c r="G15" s="9" t="s">
        <v>25</v>
      </c>
      <c r="H15" s="12" t="s">
        <v>13</v>
      </c>
      <c r="I15" s="13" t="s">
        <v>14</v>
      </c>
    </row>
    <row r="16" spans="1:9" ht="20.100000000000001" customHeight="1" x14ac:dyDescent="0.25">
      <c r="A16" s="9">
        <v>12</v>
      </c>
      <c r="B16" s="10" t="s">
        <v>34</v>
      </c>
      <c r="C16" s="11">
        <v>132000</v>
      </c>
      <c r="D16" s="9">
        <v>426900</v>
      </c>
      <c r="E16" s="11">
        <f t="shared" si="1"/>
        <v>110000</v>
      </c>
      <c r="F16" s="35" t="s">
        <v>11</v>
      </c>
      <c r="G16" s="9" t="s">
        <v>25</v>
      </c>
      <c r="H16" s="12" t="s">
        <v>13</v>
      </c>
      <c r="I16" s="13" t="s">
        <v>14</v>
      </c>
    </row>
    <row r="17" spans="1:9" ht="20.100000000000001" customHeight="1" x14ac:dyDescent="0.25">
      <c r="A17" s="9">
        <v>13</v>
      </c>
      <c r="B17" s="10" t="s">
        <v>35</v>
      </c>
      <c r="C17" s="11">
        <v>140000</v>
      </c>
      <c r="D17" s="9">
        <v>426900</v>
      </c>
      <c r="E17" s="11">
        <f t="shared" si="1"/>
        <v>116666.66666666667</v>
      </c>
      <c r="F17" s="35" t="s">
        <v>11</v>
      </c>
      <c r="G17" s="9" t="s">
        <v>28</v>
      </c>
      <c r="H17" s="12" t="s">
        <v>13</v>
      </c>
      <c r="I17" s="13" t="s">
        <v>14</v>
      </c>
    </row>
    <row r="18" spans="1:9" ht="20.100000000000001" customHeight="1" x14ac:dyDescent="0.25">
      <c r="A18" s="9">
        <v>14</v>
      </c>
      <c r="B18" s="10" t="s">
        <v>36</v>
      </c>
      <c r="C18" s="11">
        <v>504000</v>
      </c>
      <c r="D18" s="9">
        <v>426900</v>
      </c>
      <c r="E18" s="11">
        <f t="shared" si="1"/>
        <v>420000</v>
      </c>
      <c r="F18" s="35" t="s">
        <v>11</v>
      </c>
      <c r="G18" s="9" t="s">
        <v>25</v>
      </c>
      <c r="H18" s="12" t="s">
        <v>13</v>
      </c>
      <c r="I18" s="13" t="s">
        <v>14</v>
      </c>
    </row>
    <row r="19" spans="1:9" ht="20.100000000000001" customHeight="1" x14ac:dyDescent="0.25">
      <c r="A19" s="9">
        <v>15</v>
      </c>
      <c r="B19" s="10" t="s">
        <v>37</v>
      </c>
      <c r="C19" s="11">
        <v>180000</v>
      </c>
      <c r="D19" s="9">
        <v>426900</v>
      </c>
      <c r="E19" s="11">
        <f t="shared" si="1"/>
        <v>150000</v>
      </c>
      <c r="F19" s="35" t="s">
        <v>11</v>
      </c>
      <c r="G19" s="9" t="s">
        <v>25</v>
      </c>
      <c r="H19" s="12" t="s">
        <v>13</v>
      </c>
      <c r="I19" s="13" t="s">
        <v>14</v>
      </c>
    </row>
    <row r="20" spans="1:9" ht="20.100000000000001" customHeight="1" x14ac:dyDescent="0.25">
      <c r="A20" s="9">
        <v>16</v>
      </c>
      <c r="B20" s="10" t="s">
        <v>38</v>
      </c>
      <c r="C20" s="11">
        <v>420000</v>
      </c>
      <c r="D20" s="9">
        <v>426900</v>
      </c>
      <c r="E20" s="11">
        <f t="shared" si="1"/>
        <v>350000</v>
      </c>
      <c r="F20" s="35" t="s">
        <v>11</v>
      </c>
      <c r="G20" s="9" t="s">
        <v>18</v>
      </c>
      <c r="H20" s="12" t="s">
        <v>13</v>
      </c>
      <c r="I20" s="13" t="s">
        <v>14</v>
      </c>
    </row>
    <row r="21" spans="1:9" ht="20.100000000000001" customHeight="1" x14ac:dyDescent="0.25">
      <c r="A21" s="9">
        <v>17</v>
      </c>
      <c r="B21" s="10" t="s">
        <v>39</v>
      </c>
      <c r="C21" s="11">
        <v>150000</v>
      </c>
      <c r="D21" s="9"/>
      <c r="E21" s="11">
        <f t="shared" si="1"/>
        <v>125000</v>
      </c>
      <c r="F21" s="35" t="s">
        <v>11</v>
      </c>
      <c r="G21" s="9" t="s">
        <v>18</v>
      </c>
      <c r="H21" s="12" t="s">
        <v>13</v>
      </c>
      <c r="I21" s="13" t="s">
        <v>14</v>
      </c>
    </row>
    <row r="22" spans="1:9" ht="20.100000000000001" customHeight="1" x14ac:dyDescent="0.25">
      <c r="A22" s="9">
        <v>18</v>
      </c>
      <c r="B22" s="10" t="s">
        <v>44</v>
      </c>
      <c r="C22" s="11">
        <v>840000</v>
      </c>
      <c r="D22" s="9"/>
      <c r="E22" s="11">
        <f>C22/1.1</f>
        <v>763636.36363636353</v>
      </c>
      <c r="F22" s="35" t="s">
        <v>11</v>
      </c>
      <c r="G22" s="9" t="s">
        <v>28</v>
      </c>
      <c r="H22" s="12" t="s">
        <v>13</v>
      </c>
      <c r="I22" s="13" t="s">
        <v>14</v>
      </c>
    </row>
    <row r="23" spans="1:9" s="15" customFormat="1" x14ac:dyDescent="0.25">
      <c r="B23" s="16"/>
      <c r="C23" s="17"/>
      <c r="E23" s="17"/>
      <c r="F23" s="36"/>
    </row>
    <row r="24" spans="1:9" s="19" customFormat="1" ht="20.100000000000001" customHeight="1" x14ac:dyDescent="0.25">
      <c r="A24" s="18"/>
      <c r="B24" s="6" t="s">
        <v>45</v>
      </c>
      <c r="C24" s="7">
        <f>SUM(C25:C52)</f>
        <v>12153400</v>
      </c>
      <c r="D24" s="7"/>
      <c r="E24" s="7">
        <f>SUM(E25:E52)</f>
        <v>10127833.333333334</v>
      </c>
      <c r="F24" s="33"/>
      <c r="G24" s="18"/>
      <c r="H24" s="18"/>
      <c r="I24" s="18"/>
    </row>
    <row r="25" spans="1:9" ht="20.100000000000001" customHeight="1" x14ac:dyDescent="0.25">
      <c r="A25" s="9">
        <v>19</v>
      </c>
      <c r="B25" s="10" t="s">
        <v>46</v>
      </c>
      <c r="C25" s="11">
        <v>367000</v>
      </c>
      <c r="D25" s="9">
        <v>421321</v>
      </c>
      <c r="E25" s="11">
        <f>C25/1.2</f>
        <v>305833.33333333337</v>
      </c>
      <c r="F25" s="35" t="s">
        <v>11</v>
      </c>
      <c r="G25" s="9" t="s">
        <v>25</v>
      </c>
      <c r="H25" s="12" t="s">
        <v>13</v>
      </c>
      <c r="I25" s="13" t="s">
        <v>14</v>
      </c>
    </row>
    <row r="26" spans="1:9" ht="20.100000000000001" customHeight="1" x14ac:dyDescent="0.25">
      <c r="A26" s="9">
        <v>20</v>
      </c>
      <c r="B26" s="10" t="s">
        <v>47</v>
      </c>
      <c r="C26" s="11">
        <v>96000</v>
      </c>
      <c r="D26" s="9">
        <v>321322</v>
      </c>
      <c r="E26" s="11">
        <f t="shared" ref="E26:E52" si="2">C26/1.2</f>
        <v>80000</v>
      </c>
      <c r="F26" s="35" t="s">
        <v>11</v>
      </c>
      <c r="G26" s="9" t="s">
        <v>25</v>
      </c>
      <c r="H26" s="12" t="s">
        <v>13</v>
      </c>
      <c r="I26" s="13" t="s">
        <v>14</v>
      </c>
    </row>
    <row r="27" spans="1:9" ht="30" x14ac:dyDescent="0.25">
      <c r="A27" s="9">
        <v>21</v>
      </c>
      <c r="B27" s="20" t="s">
        <v>49</v>
      </c>
      <c r="C27" s="11">
        <v>1188000</v>
      </c>
      <c r="D27" s="9">
        <v>421412</v>
      </c>
      <c r="E27" s="11">
        <f t="shared" si="2"/>
        <v>990000</v>
      </c>
      <c r="F27" s="35" t="s">
        <v>11</v>
      </c>
      <c r="G27" s="9" t="s">
        <v>12</v>
      </c>
      <c r="H27" s="12" t="s">
        <v>13</v>
      </c>
      <c r="I27" s="13" t="s">
        <v>14</v>
      </c>
    </row>
    <row r="28" spans="1:9" ht="20.100000000000001" customHeight="1" x14ac:dyDescent="0.25">
      <c r="A28" s="9">
        <v>22</v>
      </c>
      <c r="B28" s="10" t="s">
        <v>50</v>
      </c>
      <c r="C28" s="11">
        <v>240000</v>
      </c>
      <c r="D28" s="9"/>
      <c r="E28" s="11">
        <f t="shared" si="2"/>
        <v>200000</v>
      </c>
      <c r="F28" s="35" t="s">
        <v>11</v>
      </c>
      <c r="G28" s="9" t="s">
        <v>28</v>
      </c>
      <c r="H28" s="12" t="s">
        <v>13</v>
      </c>
      <c r="I28" s="13" t="s">
        <v>14</v>
      </c>
    </row>
    <row r="29" spans="1:9" ht="20.100000000000001" customHeight="1" x14ac:dyDescent="0.25">
      <c r="A29" s="9">
        <v>23</v>
      </c>
      <c r="B29" s="10" t="s">
        <v>51</v>
      </c>
      <c r="C29" s="11">
        <v>144000</v>
      </c>
      <c r="D29" s="9"/>
      <c r="E29" s="11">
        <f t="shared" si="2"/>
        <v>120000</v>
      </c>
      <c r="F29" s="35" t="s">
        <v>11</v>
      </c>
      <c r="G29" s="9" t="s">
        <v>18</v>
      </c>
      <c r="H29" s="12" t="s">
        <v>13</v>
      </c>
      <c r="I29" s="13" t="s">
        <v>14</v>
      </c>
    </row>
    <row r="30" spans="1:9" ht="20.100000000000001" customHeight="1" x14ac:dyDescent="0.25">
      <c r="A30" s="9">
        <v>24</v>
      </c>
      <c r="B30" s="10" t="s">
        <v>52</v>
      </c>
      <c r="C30" s="11">
        <v>600000</v>
      </c>
      <c r="D30" s="9">
        <v>421414</v>
      </c>
      <c r="E30" s="11">
        <f t="shared" si="2"/>
        <v>500000</v>
      </c>
      <c r="F30" s="35" t="s">
        <v>11</v>
      </c>
      <c r="G30" s="9" t="s">
        <v>12</v>
      </c>
      <c r="H30" s="12" t="s">
        <v>13</v>
      </c>
      <c r="I30" s="13" t="s">
        <v>14</v>
      </c>
    </row>
    <row r="31" spans="1:9" ht="20.100000000000001" customHeight="1" x14ac:dyDescent="0.25">
      <c r="A31" s="9">
        <v>25</v>
      </c>
      <c r="B31" s="10" t="s">
        <v>53</v>
      </c>
      <c r="C31" s="11">
        <v>876000</v>
      </c>
      <c r="D31" s="9">
        <v>421500</v>
      </c>
      <c r="E31" s="11">
        <f t="shared" si="2"/>
        <v>730000</v>
      </c>
      <c r="F31" s="35" t="s">
        <v>11</v>
      </c>
      <c r="G31" s="9" t="s">
        <v>28</v>
      </c>
      <c r="H31" s="12" t="s">
        <v>13</v>
      </c>
      <c r="I31" s="13" t="s">
        <v>14</v>
      </c>
    </row>
    <row r="32" spans="1:9" ht="20.100000000000001" customHeight="1" x14ac:dyDescent="0.25">
      <c r="A32" s="9">
        <v>26</v>
      </c>
      <c r="B32" s="21" t="s">
        <v>55</v>
      </c>
      <c r="C32" s="11">
        <v>266400</v>
      </c>
      <c r="D32" s="9">
        <v>423212</v>
      </c>
      <c r="E32" s="11">
        <f t="shared" si="2"/>
        <v>222000</v>
      </c>
      <c r="F32" s="35" t="s">
        <v>11</v>
      </c>
      <c r="G32" s="9" t="s">
        <v>25</v>
      </c>
      <c r="H32" s="12" t="s">
        <v>13</v>
      </c>
      <c r="I32" s="13" t="s">
        <v>14</v>
      </c>
    </row>
    <row r="33" spans="1:9" ht="20.100000000000001" customHeight="1" x14ac:dyDescent="0.25">
      <c r="A33" s="9">
        <v>27</v>
      </c>
      <c r="B33" s="10" t="s">
        <v>56</v>
      </c>
      <c r="C33" s="11">
        <v>780000</v>
      </c>
      <c r="D33" s="9">
        <v>424331</v>
      </c>
      <c r="E33" s="11">
        <f t="shared" si="2"/>
        <v>650000</v>
      </c>
      <c r="F33" s="35" t="s">
        <v>11</v>
      </c>
      <c r="G33" s="9" t="s">
        <v>25</v>
      </c>
      <c r="H33" s="12" t="s">
        <v>13</v>
      </c>
      <c r="I33" s="13" t="s">
        <v>14</v>
      </c>
    </row>
    <row r="34" spans="1:9" ht="20.100000000000001" customHeight="1" x14ac:dyDescent="0.25">
      <c r="A34" s="9">
        <v>28</v>
      </c>
      <c r="B34" s="21" t="s">
        <v>57</v>
      </c>
      <c r="C34" s="11">
        <v>360000</v>
      </c>
      <c r="D34" s="9">
        <v>424331</v>
      </c>
      <c r="E34" s="11">
        <f t="shared" si="2"/>
        <v>300000</v>
      </c>
      <c r="F34" s="35" t="s">
        <v>11</v>
      </c>
      <c r="G34" s="9" t="s">
        <v>25</v>
      </c>
      <c r="H34" s="12" t="s">
        <v>13</v>
      </c>
      <c r="I34" s="13" t="s">
        <v>14</v>
      </c>
    </row>
    <row r="35" spans="1:9" ht="20.100000000000001" customHeight="1" x14ac:dyDescent="0.25">
      <c r="A35" s="9">
        <v>29</v>
      </c>
      <c r="B35" s="10" t="s">
        <v>58</v>
      </c>
      <c r="C35" s="11">
        <v>962000</v>
      </c>
      <c r="D35" s="9">
        <v>425117</v>
      </c>
      <c r="E35" s="11">
        <f t="shared" si="2"/>
        <v>801666.66666666674</v>
      </c>
      <c r="F35" s="35" t="s">
        <v>11</v>
      </c>
      <c r="G35" s="9" t="s">
        <v>25</v>
      </c>
      <c r="H35" s="12" t="s">
        <v>13</v>
      </c>
      <c r="I35" s="13" t="s">
        <v>14</v>
      </c>
    </row>
    <row r="36" spans="1:9" ht="20.100000000000001" customHeight="1" x14ac:dyDescent="0.25">
      <c r="A36" s="9">
        <v>30</v>
      </c>
      <c r="B36" s="10" t="s">
        <v>60</v>
      </c>
      <c r="C36" s="11">
        <v>620000</v>
      </c>
      <c r="D36" s="9">
        <v>425211</v>
      </c>
      <c r="E36" s="11">
        <f t="shared" si="2"/>
        <v>516666.66666666669</v>
      </c>
      <c r="F36" s="35" t="s">
        <v>11</v>
      </c>
      <c r="G36" s="9" t="s">
        <v>25</v>
      </c>
      <c r="H36" s="12" t="s">
        <v>13</v>
      </c>
      <c r="I36" s="13" t="s">
        <v>14</v>
      </c>
    </row>
    <row r="37" spans="1:9" ht="20.100000000000001" customHeight="1" x14ac:dyDescent="0.25">
      <c r="A37" s="9">
        <v>31</v>
      </c>
      <c r="B37" s="10" t="s">
        <v>61</v>
      </c>
      <c r="C37" s="11">
        <v>240000</v>
      </c>
      <c r="D37" s="9">
        <v>425211</v>
      </c>
      <c r="E37" s="11">
        <f t="shared" si="2"/>
        <v>200000</v>
      </c>
      <c r="F37" s="35" t="s">
        <v>11</v>
      </c>
      <c r="G37" s="9" t="s">
        <v>28</v>
      </c>
      <c r="H37" s="12" t="s">
        <v>13</v>
      </c>
      <c r="I37" s="13" t="s">
        <v>14</v>
      </c>
    </row>
    <row r="38" spans="1:9" ht="20.100000000000001" customHeight="1" x14ac:dyDescent="0.25">
      <c r="A38" s="9">
        <v>32</v>
      </c>
      <c r="B38" s="10" t="s">
        <v>62</v>
      </c>
      <c r="C38" s="11">
        <v>120000</v>
      </c>
      <c r="D38" s="9">
        <v>425211</v>
      </c>
      <c r="E38" s="11">
        <f t="shared" si="2"/>
        <v>100000</v>
      </c>
      <c r="F38" s="35" t="s">
        <v>11</v>
      </c>
      <c r="G38" s="9" t="s">
        <v>12</v>
      </c>
      <c r="H38" s="12" t="s">
        <v>13</v>
      </c>
      <c r="I38" s="13" t="s">
        <v>14</v>
      </c>
    </row>
    <row r="39" spans="1:9" ht="20.100000000000001" customHeight="1" x14ac:dyDescent="0.25">
      <c r="A39" s="9">
        <v>33</v>
      </c>
      <c r="B39" s="10" t="s">
        <v>63</v>
      </c>
      <c r="C39" s="11">
        <v>360000</v>
      </c>
      <c r="D39" s="9">
        <v>425211</v>
      </c>
      <c r="E39" s="11">
        <f t="shared" si="2"/>
        <v>300000</v>
      </c>
      <c r="F39" s="35" t="s">
        <v>11</v>
      </c>
      <c r="G39" s="9" t="s">
        <v>12</v>
      </c>
      <c r="H39" s="12" t="s">
        <v>13</v>
      </c>
      <c r="I39" s="13" t="s">
        <v>14</v>
      </c>
    </row>
    <row r="40" spans="1:9" ht="20.100000000000001" customHeight="1" x14ac:dyDescent="0.25">
      <c r="A40" s="9">
        <v>34</v>
      </c>
      <c r="B40" s="10" t="s">
        <v>64</v>
      </c>
      <c r="C40" s="11">
        <v>420000</v>
      </c>
      <c r="D40" s="9">
        <v>425211</v>
      </c>
      <c r="E40" s="11">
        <f t="shared" si="2"/>
        <v>350000</v>
      </c>
      <c r="F40" s="35" t="s">
        <v>11</v>
      </c>
      <c r="G40" s="9" t="s">
        <v>12</v>
      </c>
      <c r="H40" s="12" t="s">
        <v>13</v>
      </c>
      <c r="I40" s="13" t="s">
        <v>14</v>
      </c>
    </row>
    <row r="41" spans="1:9" ht="20.100000000000001" customHeight="1" x14ac:dyDescent="0.25">
      <c r="A41" s="9">
        <v>35</v>
      </c>
      <c r="B41" s="10" t="s">
        <v>65</v>
      </c>
      <c r="C41" s="11">
        <v>420000</v>
      </c>
      <c r="D41" s="9">
        <v>425222</v>
      </c>
      <c r="E41" s="11">
        <f t="shared" si="2"/>
        <v>350000</v>
      </c>
      <c r="F41" s="35" t="s">
        <v>11</v>
      </c>
      <c r="G41" s="9" t="s">
        <v>18</v>
      </c>
      <c r="H41" s="12" t="s">
        <v>13</v>
      </c>
      <c r="I41" s="13" t="s">
        <v>14</v>
      </c>
    </row>
    <row r="42" spans="1:9" ht="20.100000000000001" customHeight="1" x14ac:dyDescent="0.25">
      <c r="A42" s="9">
        <v>36</v>
      </c>
      <c r="B42" s="10" t="s">
        <v>66</v>
      </c>
      <c r="C42" s="11">
        <v>420000</v>
      </c>
      <c r="D42" s="9">
        <v>425222</v>
      </c>
      <c r="E42" s="11">
        <f t="shared" si="2"/>
        <v>350000</v>
      </c>
      <c r="F42" s="35" t="s">
        <v>11</v>
      </c>
      <c r="G42" s="9" t="s">
        <v>28</v>
      </c>
      <c r="H42" s="12" t="s">
        <v>13</v>
      </c>
      <c r="I42" s="13" t="s">
        <v>14</v>
      </c>
    </row>
    <row r="43" spans="1:9" ht="20.100000000000001" customHeight="1" x14ac:dyDescent="0.25">
      <c r="A43" s="9">
        <v>37</v>
      </c>
      <c r="B43" s="10" t="s">
        <v>67</v>
      </c>
      <c r="C43" s="11">
        <v>24000</v>
      </c>
      <c r="D43" s="9">
        <v>425222</v>
      </c>
      <c r="E43" s="11">
        <f t="shared" si="2"/>
        <v>20000</v>
      </c>
      <c r="F43" s="35" t="s">
        <v>11</v>
      </c>
      <c r="G43" s="9" t="s">
        <v>25</v>
      </c>
      <c r="H43" s="12" t="s">
        <v>13</v>
      </c>
      <c r="I43" s="13" t="s">
        <v>14</v>
      </c>
    </row>
    <row r="44" spans="1:9" ht="20.100000000000001" customHeight="1" x14ac:dyDescent="0.25">
      <c r="A44" s="9">
        <v>38</v>
      </c>
      <c r="B44" s="10" t="s">
        <v>69</v>
      </c>
      <c r="C44" s="11">
        <v>1000000</v>
      </c>
      <c r="D44" s="9">
        <v>425250</v>
      </c>
      <c r="E44" s="11">
        <f t="shared" si="2"/>
        <v>833333.33333333337</v>
      </c>
      <c r="F44" s="35" t="s">
        <v>11</v>
      </c>
      <c r="G44" s="9" t="s">
        <v>12</v>
      </c>
      <c r="H44" s="12" t="s">
        <v>13</v>
      </c>
      <c r="I44" s="13" t="s">
        <v>14</v>
      </c>
    </row>
    <row r="45" spans="1:9" ht="20.100000000000001" customHeight="1" x14ac:dyDescent="0.25">
      <c r="A45" s="9">
        <v>39</v>
      </c>
      <c r="B45" s="10" t="s">
        <v>70</v>
      </c>
      <c r="C45" s="11">
        <v>540000</v>
      </c>
      <c r="D45" s="9">
        <v>426491</v>
      </c>
      <c r="E45" s="11">
        <f t="shared" si="2"/>
        <v>450000</v>
      </c>
      <c r="F45" s="35" t="s">
        <v>11</v>
      </c>
      <c r="G45" s="9" t="s">
        <v>25</v>
      </c>
      <c r="H45" s="12" t="s">
        <v>13</v>
      </c>
      <c r="I45" s="13" t="s">
        <v>14</v>
      </c>
    </row>
    <row r="46" spans="1:9" ht="20.100000000000001" customHeight="1" x14ac:dyDescent="0.25">
      <c r="A46" s="9">
        <v>40</v>
      </c>
      <c r="B46" s="10" t="s">
        <v>71</v>
      </c>
      <c r="C46" s="11">
        <v>180000</v>
      </c>
      <c r="D46" s="9">
        <v>426491</v>
      </c>
      <c r="E46" s="11">
        <f t="shared" si="2"/>
        <v>150000</v>
      </c>
      <c r="F46" s="35" t="s">
        <v>11</v>
      </c>
      <c r="G46" s="9" t="s">
        <v>25</v>
      </c>
      <c r="H46" s="12" t="s">
        <v>13</v>
      </c>
      <c r="I46" s="13" t="s">
        <v>14</v>
      </c>
    </row>
    <row r="47" spans="1:9" ht="20.100000000000001" customHeight="1" x14ac:dyDescent="0.25">
      <c r="A47" s="9">
        <v>41</v>
      </c>
      <c r="B47" s="21" t="s">
        <v>72</v>
      </c>
      <c r="C47" s="11">
        <v>550000</v>
      </c>
      <c r="D47" s="9">
        <v>426811</v>
      </c>
      <c r="E47" s="11">
        <f t="shared" si="2"/>
        <v>458333.33333333337</v>
      </c>
      <c r="F47" s="35" t="s">
        <v>11</v>
      </c>
      <c r="G47" s="9" t="s">
        <v>25</v>
      </c>
      <c r="H47" s="12" t="s">
        <v>13</v>
      </c>
      <c r="I47" s="13" t="s">
        <v>14</v>
      </c>
    </row>
    <row r="48" spans="1:9" ht="20.100000000000001" customHeight="1" x14ac:dyDescent="0.25">
      <c r="A48" s="9">
        <v>42</v>
      </c>
      <c r="B48" s="21" t="s">
        <v>73</v>
      </c>
      <c r="C48" s="11">
        <v>180000</v>
      </c>
      <c r="D48" s="9">
        <v>426900</v>
      </c>
      <c r="E48" s="11">
        <f t="shared" si="2"/>
        <v>150000</v>
      </c>
      <c r="F48" s="35" t="s">
        <v>11</v>
      </c>
      <c r="G48" s="9" t="s">
        <v>25</v>
      </c>
      <c r="H48" s="12" t="s">
        <v>13</v>
      </c>
      <c r="I48" s="13" t="s">
        <v>14</v>
      </c>
    </row>
    <row r="49" spans="1:9" ht="20.100000000000001" customHeight="1" x14ac:dyDescent="0.25">
      <c r="A49" s="9">
        <v>43</v>
      </c>
      <c r="B49" s="21" t="s">
        <v>74</v>
      </c>
      <c r="C49" s="11">
        <v>120000</v>
      </c>
      <c r="D49" s="9">
        <v>426900</v>
      </c>
      <c r="E49" s="11">
        <f t="shared" si="2"/>
        <v>100000</v>
      </c>
      <c r="F49" s="35" t="s">
        <v>11</v>
      </c>
      <c r="G49" s="9" t="s">
        <v>12</v>
      </c>
      <c r="H49" s="12" t="s">
        <v>13</v>
      </c>
      <c r="I49" s="13" t="s">
        <v>14</v>
      </c>
    </row>
    <row r="50" spans="1:9" ht="20.100000000000001" customHeight="1" x14ac:dyDescent="0.25">
      <c r="A50" s="9">
        <v>44</v>
      </c>
      <c r="B50" s="21" t="s">
        <v>75</v>
      </c>
      <c r="C50" s="11">
        <v>120000</v>
      </c>
      <c r="D50" s="9">
        <v>426900</v>
      </c>
      <c r="E50" s="11">
        <f t="shared" si="2"/>
        <v>100000</v>
      </c>
      <c r="F50" s="35" t="s">
        <v>11</v>
      </c>
      <c r="G50" s="9" t="s">
        <v>25</v>
      </c>
      <c r="H50" s="12" t="s">
        <v>13</v>
      </c>
      <c r="I50" s="13" t="s">
        <v>14</v>
      </c>
    </row>
    <row r="51" spans="1:9" ht="20.100000000000001" customHeight="1" x14ac:dyDescent="0.25">
      <c r="A51" s="9">
        <v>45</v>
      </c>
      <c r="B51" s="21" t="s">
        <v>76</v>
      </c>
      <c r="C51" s="11">
        <v>720000</v>
      </c>
      <c r="D51" s="9">
        <v>426900</v>
      </c>
      <c r="E51" s="11">
        <f t="shared" si="2"/>
        <v>600000</v>
      </c>
      <c r="F51" s="35" t="s">
        <v>11</v>
      </c>
      <c r="G51" s="9" t="s">
        <v>18</v>
      </c>
      <c r="H51" s="12" t="s">
        <v>13</v>
      </c>
      <c r="I51" s="13" t="s">
        <v>14</v>
      </c>
    </row>
    <row r="52" spans="1:9" ht="20.100000000000001" customHeight="1" x14ac:dyDescent="0.25">
      <c r="A52" s="9">
        <v>46</v>
      </c>
      <c r="B52" s="21" t="s">
        <v>77</v>
      </c>
      <c r="C52" s="11">
        <v>240000</v>
      </c>
      <c r="D52" s="9">
        <v>426900</v>
      </c>
      <c r="E52" s="11">
        <f t="shared" si="2"/>
        <v>200000</v>
      </c>
      <c r="F52" s="35" t="s">
        <v>11</v>
      </c>
      <c r="G52" s="9" t="s">
        <v>18</v>
      </c>
      <c r="H52" s="12" t="s">
        <v>13</v>
      </c>
      <c r="I52" s="13" t="s">
        <v>14</v>
      </c>
    </row>
  </sheetData>
  <mergeCells count="1">
    <mergeCell ref="A1:I1"/>
  </mergeCells>
  <pageMargins left="0.7" right="0.7" top="0.75" bottom="0.75" header="0.3" footer="0.3"/>
  <pageSetup scale="65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selection activeCell="D38" sqref="D38"/>
    </sheetView>
  </sheetViews>
  <sheetFormatPr defaultRowHeight="15" x14ac:dyDescent="0.25"/>
  <cols>
    <col min="1" max="1" width="4.7109375" style="14" customWidth="1"/>
    <col min="2" max="2" width="44.7109375" style="26" customWidth="1"/>
    <col min="3" max="3" width="15.7109375" style="27" customWidth="1"/>
    <col min="4" max="4" width="10.7109375" style="14" customWidth="1"/>
    <col min="5" max="5" width="15.7109375" style="27" customWidth="1"/>
    <col min="6" max="6" width="15.7109375" style="37" customWidth="1"/>
    <col min="7" max="7" width="12.28515625" style="14" customWidth="1"/>
    <col min="8" max="8" width="14.140625" style="14" customWidth="1"/>
    <col min="9" max="9" width="10.7109375" style="14" customWidth="1"/>
    <col min="10" max="16384" width="9.140625" style="14"/>
  </cols>
  <sheetData>
    <row r="1" spans="1:9" s="32" customFormat="1" ht="24.95" customHeight="1" x14ac:dyDescent="0.25">
      <c r="A1" s="39" t="s">
        <v>90</v>
      </c>
      <c r="B1" s="39"/>
      <c r="C1" s="39"/>
      <c r="D1" s="39"/>
      <c r="E1" s="39"/>
      <c r="F1" s="39"/>
      <c r="G1" s="39"/>
      <c r="H1" s="39"/>
      <c r="I1" s="39"/>
    </row>
    <row r="2" spans="1:9" s="4" customFormat="1" ht="50.25" customHeight="1" x14ac:dyDescent="0.25">
      <c r="A2" s="1" t="s">
        <v>0</v>
      </c>
      <c r="B2" s="1" t="s">
        <v>1</v>
      </c>
      <c r="C2" s="2" t="s">
        <v>2</v>
      </c>
      <c r="D2" s="3" t="s">
        <v>3</v>
      </c>
      <c r="E2" s="2" t="s">
        <v>4</v>
      </c>
      <c r="F2" s="33" t="s">
        <v>5</v>
      </c>
      <c r="G2" s="1" t="s">
        <v>6</v>
      </c>
      <c r="H2" s="1" t="s">
        <v>7</v>
      </c>
      <c r="I2" s="1" t="s">
        <v>8</v>
      </c>
    </row>
    <row r="3" spans="1:9" s="30" customFormat="1" ht="20.100000000000001" customHeight="1" x14ac:dyDescent="0.25">
      <c r="A3" s="28"/>
      <c r="B3" s="31" t="s">
        <v>88</v>
      </c>
      <c r="C3" s="29">
        <f>C4+C15+C21</f>
        <v>70209678</v>
      </c>
      <c r="D3" s="29"/>
      <c r="E3" s="29">
        <f>E4+E15+E21</f>
        <v>58667155.909090914</v>
      </c>
      <c r="F3" s="34"/>
      <c r="G3" s="28"/>
      <c r="H3" s="28"/>
      <c r="I3" s="28"/>
    </row>
    <row r="4" spans="1:9" s="8" customFormat="1" ht="20.100000000000001" customHeight="1" x14ac:dyDescent="0.25">
      <c r="A4" s="5"/>
      <c r="B4" s="6" t="s">
        <v>9</v>
      </c>
      <c r="C4" s="7">
        <f>SUM(C5:C13)</f>
        <v>48749678</v>
      </c>
      <c r="D4" s="7"/>
      <c r="E4" s="7">
        <f>SUM(E5:E13)</f>
        <v>40783822.575757578</v>
      </c>
      <c r="F4" s="34"/>
      <c r="G4" s="5"/>
      <c r="H4" s="5"/>
      <c r="I4" s="5"/>
    </row>
    <row r="5" spans="1:9" ht="20.100000000000001" customHeight="1" x14ac:dyDescent="0.25">
      <c r="A5" s="9">
        <v>1</v>
      </c>
      <c r="B5" s="10" t="s">
        <v>15</v>
      </c>
      <c r="C5" s="11">
        <v>2100000</v>
      </c>
      <c r="D5" s="9">
        <v>421223</v>
      </c>
      <c r="E5" s="11">
        <f>C5/1.1</f>
        <v>1909090.9090909089</v>
      </c>
      <c r="F5" s="35" t="s">
        <v>16</v>
      </c>
      <c r="G5" s="9" t="s">
        <v>12</v>
      </c>
      <c r="H5" s="12" t="s">
        <v>13</v>
      </c>
      <c r="I5" s="13" t="s">
        <v>14</v>
      </c>
    </row>
    <row r="6" spans="1:9" ht="20.100000000000001" customHeight="1" x14ac:dyDescent="0.25">
      <c r="A6" s="9">
        <v>2</v>
      </c>
      <c r="B6" s="10" t="s">
        <v>17</v>
      </c>
      <c r="C6" s="11">
        <v>13388333</v>
      </c>
      <c r="D6" s="9">
        <v>42641</v>
      </c>
      <c r="E6" s="11">
        <f t="shared" ref="E6:E13" si="0">C6/1.2</f>
        <v>11156944.166666668</v>
      </c>
      <c r="F6" s="35" t="s">
        <v>16</v>
      </c>
      <c r="G6" s="9" t="s">
        <v>18</v>
      </c>
      <c r="H6" s="12" t="s">
        <v>13</v>
      </c>
      <c r="I6" s="13" t="s">
        <v>14</v>
      </c>
    </row>
    <row r="7" spans="1:9" ht="20.100000000000001" customHeight="1" x14ac:dyDescent="0.25">
      <c r="A7" s="9">
        <v>3</v>
      </c>
      <c r="B7" s="10" t="s">
        <v>27</v>
      </c>
      <c r="C7" s="11">
        <v>3000000</v>
      </c>
      <c r="D7" s="9">
        <v>426100</v>
      </c>
      <c r="E7" s="11">
        <f t="shared" si="0"/>
        <v>2500000</v>
      </c>
      <c r="F7" s="35" t="s">
        <v>16</v>
      </c>
      <c r="G7" s="9" t="s">
        <v>28</v>
      </c>
      <c r="H7" s="12" t="s">
        <v>13</v>
      </c>
      <c r="I7" s="13" t="s">
        <v>14</v>
      </c>
    </row>
    <row r="8" spans="1:9" ht="20.100000000000001" customHeight="1" x14ac:dyDescent="0.25">
      <c r="A8" s="9">
        <v>4</v>
      </c>
      <c r="B8" s="10" t="s">
        <v>29</v>
      </c>
      <c r="C8" s="11">
        <v>1200000</v>
      </c>
      <c r="D8" s="9">
        <v>426100</v>
      </c>
      <c r="E8" s="11">
        <f t="shared" si="0"/>
        <v>1000000</v>
      </c>
      <c r="F8" s="35" t="s">
        <v>16</v>
      </c>
      <c r="G8" s="9" t="s">
        <v>28</v>
      </c>
      <c r="H8" s="12" t="s">
        <v>13</v>
      </c>
      <c r="I8" s="13" t="s">
        <v>14</v>
      </c>
    </row>
    <row r="9" spans="1:9" ht="20.100000000000001" customHeight="1" x14ac:dyDescent="0.25">
      <c r="A9" s="9">
        <v>5</v>
      </c>
      <c r="B9" s="10" t="s">
        <v>32</v>
      </c>
      <c r="C9" s="11">
        <v>1800000</v>
      </c>
      <c r="D9" s="9">
        <v>426811</v>
      </c>
      <c r="E9" s="11">
        <f t="shared" si="0"/>
        <v>1500000</v>
      </c>
      <c r="F9" s="35" t="s">
        <v>16</v>
      </c>
      <c r="G9" s="9" t="s">
        <v>28</v>
      </c>
      <c r="H9" s="12" t="s">
        <v>13</v>
      </c>
      <c r="I9" s="13" t="s">
        <v>14</v>
      </c>
    </row>
    <row r="10" spans="1:9" ht="20.100000000000001" customHeight="1" x14ac:dyDescent="0.25">
      <c r="A10" s="9">
        <v>6</v>
      </c>
      <c r="B10" s="10" t="s">
        <v>40</v>
      </c>
      <c r="C10" s="11">
        <v>16725000</v>
      </c>
      <c r="D10" s="9">
        <v>426721</v>
      </c>
      <c r="E10" s="11">
        <f t="shared" si="0"/>
        <v>13937500</v>
      </c>
      <c r="F10" s="35" t="s">
        <v>16</v>
      </c>
      <c r="G10" s="9" t="s">
        <v>12</v>
      </c>
      <c r="H10" s="12" t="s">
        <v>13</v>
      </c>
      <c r="I10" s="13" t="s">
        <v>14</v>
      </c>
    </row>
    <row r="11" spans="1:9" ht="20.100000000000001" customHeight="1" x14ac:dyDescent="0.25">
      <c r="A11" s="9">
        <v>7</v>
      </c>
      <c r="B11" s="10" t="s">
        <v>41</v>
      </c>
      <c r="C11" s="11">
        <v>2500000</v>
      </c>
      <c r="D11" s="9">
        <v>426721</v>
      </c>
      <c r="E11" s="11">
        <f t="shared" si="0"/>
        <v>2083333.3333333335</v>
      </c>
      <c r="F11" s="35" t="s">
        <v>16</v>
      </c>
      <c r="G11" s="9" t="s">
        <v>12</v>
      </c>
      <c r="H11" s="12" t="s">
        <v>13</v>
      </c>
      <c r="I11" s="13" t="s">
        <v>14</v>
      </c>
    </row>
    <row r="12" spans="1:9" ht="20.100000000000001" customHeight="1" x14ac:dyDescent="0.25">
      <c r="A12" s="9">
        <v>8</v>
      </c>
      <c r="B12" s="10" t="s">
        <v>42</v>
      </c>
      <c r="C12" s="11">
        <v>3836345</v>
      </c>
      <c r="D12" s="9">
        <v>426711</v>
      </c>
      <c r="E12" s="11">
        <f t="shared" si="0"/>
        <v>3196954.166666667</v>
      </c>
      <c r="F12" s="35" t="s">
        <v>16</v>
      </c>
      <c r="G12" s="9" t="s">
        <v>12</v>
      </c>
      <c r="H12" s="12" t="s">
        <v>13</v>
      </c>
      <c r="I12" s="13" t="s">
        <v>14</v>
      </c>
    </row>
    <row r="13" spans="1:9" ht="20.100000000000001" customHeight="1" x14ac:dyDescent="0.25">
      <c r="A13" s="9">
        <v>9</v>
      </c>
      <c r="B13" s="10" t="s">
        <v>43</v>
      </c>
      <c r="C13" s="11">
        <v>4200000</v>
      </c>
      <c r="D13" s="9">
        <v>426711</v>
      </c>
      <c r="E13" s="11">
        <f t="shared" si="0"/>
        <v>3500000</v>
      </c>
      <c r="F13" s="35" t="s">
        <v>16</v>
      </c>
      <c r="G13" s="9" t="s">
        <v>12</v>
      </c>
      <c r="H13" s="12" t="s">
        <v>13</v>
      </c>
      <c r="I13" s="13" t="s">
        <v>14</v>
      </c>
    </row>
    <row r="14" spans="1:9" s="15" customFormat="1" x14ac:dyDescent="0.25">
      <c r="B14" s="16"/>
      <c r="C14" s="17"/>
      <c r="E14" s="17"/>
      <c r="F14" s="36"/>
    </row>
    <row r="15" spans="1:9" s="19" customFormat="1" ht="20.100000000000001" customHeight="1" x14ac:dyDescent="0.25">
      <c r="A15" s="18"/>
      <c r="B15" s="6" t="s">
        <v>45</v>
      </c>
      <c r="C15" s="7">
        <f>SUM(C16:C19)</f>
        <v>15960000</v>
      </c>
      <c r="D15" s="7"/>
      <c r="E15" s="7">
        <f>SUM(E16:E19)</f>
        <v>13300000</v>
      </c>
      <c r="F15" s="33"/>
      <c r="G15" s="18"/>
      <c r="H15" s="18"/>
      <c r="I15" s="18"/>
    </row>
    <row r="16" spans="1:9" ht="20.100000000000001" customHeight="1" x14ac:dyDescent="0.25">
      <c r="A16" s="9">
        <v>10</v>
      </c>
      <c r="B16" s="10" t="s">
        <v>48</v>
      </c>
      <c r="C16" s="11">
        <v>2640000</v>
      </c>
      <c r="D16" s="9">
        <v>421325</v>
      </c>
      <c r="E16" s="11">
        <f t="shared" ref="E16:E19" si="1">C16/1.2</f>
        <v>2200000</v>
      </c>
      <c r="F16" s="35" t="s">
        <v>16</v>
      </c>
      <c r="G16" s="9" t="s">
        <v>18</v>
      </c>
      <c r="H16" s="12" t="s">
        <v>13</v>
      </c>
      <c r="I16" s="13" t="s">
        <v>14</v>
      </c>
    </row>
    <row r="17" spans="1:9" ht="20.100000000000001" customHeight="1" x14ac:dyDescent="0.25">
      <c r="A17" s="9">
        <v>11</v>
      </c>
      <c r="B17" s="10" t="s">
        <v>54</v>
      </c>
      <c r="C17" s="11">
        <v>1320000</v>
      </c>
      <c r="D17" s="9">
        <v>423212</v>
      </c>
      <c r="E17" s="11">
        <f t="shared" si="1"/>
        <v>1100000</v>
      </c>
      <c r="F17" s="35" t="s">
        <v>16</v>
      </c>
      <c r="G17" s="9" t="s">
        <v>12</v>
      </c>
      <c r="H17" s="12" t="s">
        <v>13</v>
      </c>
      <c r="I17" s="13" t="s">
        <v>14</v>
      </c>
    </row>
    <row r="18" spans="1:9" ht="20.100000000000001" customHeight="1" x14ac:dyDescent="0.25">
      <c r="A18" s="9">
        <v>13</v>
      </c>
      <c r="B18" s="10" t="s">
        <v>59</v>
      </c>
      <c r="C18" s="11">
        <v>6000000</v>
      </c>
      <c r="D18" s="9">
        <v>425211</v>
      </c>
      <c r="E18" s="11">
        <f t="shared" si="1"/>
        <v>5000000</v>
      </c>
      <c r="F18" s="35" t="s">
        <v>16</v>
      </c>
      <c r="G18" s="9" t="s">
        <v>25</v>
      </c>
      <c r="H18" s="12" t="s">
        <v>13</v>
      </c>
      <c r="I18" s="13" t="s">
        <v>14</v>
      </c>
    </row>
    <row r="19" spans="1:9" ht="20.100000000000001" customHeight="1" x14ac:dyDescent="0.25">
      <c r="A19" s="9">
        <v>13</v>
      </c>
      <c r="B19" s="10" t="s">
        <v>68</v>
      </c>
      <c r="C19" s="11">
        <v>6000000</v>
      </c>
      <c r="D19" s="9">
        <v>425250</v>
      </c>
      <c r="E19" s="11">
        <f t="shared" si="1"/>
        <v>5000000</v>
      </c>
      <c r="F19" s="35" t="s">
        <v>16</v>
      </c>
      <c r="G19" s="9" t="s">
        <v>12</v>
      </c>
      <c r="H19" s="12" t="s">
        <v>13</v>
      </c>
      <c r="I19" s="13" t="s">
        <v>14</v>
      </c>
    </row>
    <row r="20" spans="1:9" s="15" customFormat="1" x14ac:dyDescent="0.25">
      <c r="B20" s="16"/>
      <c r="C20" s="17"/>
      <c r="E20" s="17"/>
      <c r="F20" s="36"/>
    </row>
    <row r="21" spans="1:9" s="8" customFormat="1" ht="20.100000000000001" customHeight="1" x14ac:dyDescent="0.25">
      <c r="A21" s="5"/>
      <c r="B21" s="6" t="s">
        <v>78</v>
      </c>
      <c r="C21" s="7">
        <f>SUM(C22)</f>
        <v>5500000</v>
      </c>
      <c r="D21" s="5"/>
      <c r="E21" s="7">
        <f>SUM(E22)</f>
        <v>4583333.333333334</v>
      </c>
      <c r="F21" s="34"/>
      <c r="G21" s="5"/>
      <c r="H21" s="5"/>
      <c r="I21" s="5"/>
    </row>
    <row r="22" spans="1:9" s="24" customFormat="1" ht="24.95" customHeight="1" x14ac:dyDescent="0.25">
      <c r="A22" s="22">
        <v>14</v>
      </c>
      <c r="B22" s="20" t="s">
        <v>79</v>
      </c>
      <c r="C22" s="23">
        <v>5500000</v>
      </c>
      <c r="D22" s="22"/>
      <c r="E22" s="23">
        <f>C22/1.2</f>
        <v>4583333.333333334</v>
      </c>
      <c r="F22" s="35" t="s">
        <v>16</v>
      </c>
      <c r="G22" s="22" t="s">
        <v>12</v>
      </c>
      <c r="H22" s="12" t="s">
        <v>13</v>
      </c>
      <c r="I22" s="22"/>
    </row>
    <row r="23" spans="1:9" x14ac:dyDescent="0.25">
      <c r="A23" s="15"/>
      <c r="B23" s="16"/>
      <c r="C23" s="17"/>
      <c r="D23" s="15"/>
      <c r="E23" s="17"/>
      <c r="F23" s="36"/>
      <c r="G23" s="15"/>
      <c r="H23" s="15"/>
      <c r="I23" s="15"/>
    </row>
    <row r="24" spans="1:9" ht="15.75" x14ac:dyDescent="0.25">
      <c r="A24" s="40" t="s">
        <v>80</v>
      </c>
      <c r="B24" s="40"/>
      <c r="C24" s="40"/>
      <c r="D24" s="40"/>
      <c r="E24" s="40"/>
      <c r="F24" s="40"/>
      <c r="G24" s="40"/>
      <c r="H24" s="40"/>
      <c r="I24" s="40"/>
    </row>
    <row r="25" spans="1:9" x14ac:dyDescent="0.25">
      <c r="A25" s="9">
        <v>1</v>
      </c>
      <c r="B25" s="10" t="s">
        <v>81</v>
      </c>
      <c r="C25" s="11">
        <v>19918000</v>
      </c>
      <c r="D25" s="9">
        <v>421210</v>
      </c>
      <c r="E25" s="11"/>
      <c r="F25" s="35"/>
      <c r="G25" s="9"/>
      <c r="H25" s="12" t="s">
        <v>13</v>
      </c>
      <c r="I25" s="9"/>
    </row>
    <row r="26" spans="1:9" x14ac:dyDescent="0.25">
      <c r="A26" s="9">
        <v>2</v>
      </c>
      <c r="B26" s="10" t="s">
        <v>91</v>
      </c>
      <c r="C26" s="11">
        <f>23563000-C27-C28-C29</f>
        <v>22119800</v>
      </c>
      <c r="D26" s="9"/>
      <c r="E26" s="11">
        <f>C26/1.1</f>
        <v>20108909.09090909</v>
      </c>
      <c r="F26" s="35"/>
      <c r="G26" s="9"/>
      <c r="H26" s="12" t="s">
        <v>13</v>
      </c>
      <c r="I26" s="9"/>
    </row>
    <row r="27" spans="1:9" x14ac:dyDescent="0.25">
      <c r="A27" s="9">
        <v>3</v>
      </c>
      <c r="B27" s="10" t="s">
        <v>92</v>
      </c>
      <c r="C27" s="11">
        <f>E27*1.1</f>
        <v>229900.00000000003</v>
      </c>
      <c r="D27" s="9"/>
      <c r="E27" s="11">
        <v>209000</v>
      </c>
      <c r="F27" s="35"/>
      <c r="G27" s="9"/>
      <c r="H27" s="12" t="s">
        <v>13</v>
      </c>
      <c r="I27" s="9"/>
    </row>
    <row r="28" spans="1:9" x14ac:dyDescent="0.25">
      <c r="A28" s="9">
        <v>4</v>
      </c>
      <c r="B28" s="10" t="s">
        <v>93</v>
      </c>
      <c r="C28" s="11">
        <f t="shared" ref="C28:C29" si="2">E28*1.1</f>
        <v>789800.00000000012</v>
      </c>
      <c r="D28" s="9"/>
      <c r="E28" s="11">
        <v>718000</v>
      </c>
      <c r="F28" s="35"/>
      <c r="G28" s="9"/>
      <c r="H28" s="12" t="s">
        <v>13</v>
      </c>
      <c r="I28" s="9"/>
    </row>
    <row r="29" spans="1:9" x14ac:dyDescent="0.25">
      <c r="A29" s="9">
        <v>5</v>
      </c>
      <c r="B29" s="10" t="s">
        <v>94</v>
      </c>
      <c r="C29" s="11">
        <f t="shared" si="2"/>
        <v>423500.00000000006</v>
      </c>
      <c r="D29" s="9"/>
      <c r="E29" s="11">
        <v>385000</v>
      </c>
      <c r="F29" s="35"/>
      <c r="G29" s="9"/>
      <c r="H29" s="12" t="s">
        <v>13</v>
      </c>
      <c r="I29" s="9"/>
    </row>
  </sheetData>
  <mergeCells count="2">
    <mergeCell ref="A1:I1"/>
    <mergeCell ref="A24:I24"/>
  </mergeCells>
  <pageMargins left="0.7" right="0.7" top="0.75" bottom="0.75" header="0.3" footer="0.3"/>
  <pageSetup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List1</vt:lpstr>
      <vt:lpstr>List5</vt:lpstr>
      <vt:lpstr>List3</vt:lpstr>
      <vt:lpstr>List4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milicanabsl</dc:creator>
  <cp:lastModifiedBy>milicanabsl</cp:lastModifiedBy>
  <cp:lastPrinted>2021-03-10T10:18:26Z</cp:lastPrinted>
  <dcterms:created xsi:type="dcterms:W3CDTF">2021-01-26T13:59:42Z</dcterms:created>
  <dcterms:modified xsi:type="dcterms:W3CDTF">2022-11-24T12:10:50Z</dcterms:modified>
</cp:coreProperties>
</file>